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99E84BB1-55BF-491B-A1D3-B67089DE5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26" l="1"/>
  <c r="I60" i="26"/>
  <c r="H60" i="26"/>
  <c r="J60" i="26"/>
  <c r="G52" i="26"/>
  <c r="I52" i="26"/>
  <c r="H52" i="26"/>
  <c r="J52" i="26"/>
  <c r="H46" i="26"/>
  <c r="I46" i="26"/>
  <c r="G46" i="26"/>
  <c r="J46" i="26"/>
  <c r="H32" i="26"/>
  <c r="J32" i="26"/>
  <c r="I32" i="26"/>
  <c r="G32" i="26"/>
  <c r="H24" i="26"/>
  <c r="J24" i="26"/>
  <c r="G24" i="26"/>
  <c r="I24" i="26"/>
  <c r="H16" i="26"/>
  <c r="J16" i="26"/>
  <c r="I16" i="26"/>
  <c r="G16" i="26"/>
  <c r="I50" i="26"/>
  <c r="J50" i="26"/>
  <c r="G50" i="26"/>
  <c r="H50" i="26"/>
  <c r="H38" i="26"/>
  <c r="I38" i="26"/>
  <c r="J38" i="26"/>
  <c r="G38" i="26"/>
  <c r="G28" i="26"/>
  <c r="I28" i="26"/>
  <c r="J28" i="26"/>
  <c r="H28" i="26"/>
  <c r="G12" i="26"/>
  <c r="I12" i="26"/>
  <c r="J12" i="26"/>
  <c r="H12" i="26"/>
  <c r="I59" i="26"/>
  <c r="J59" i="26"/>
  <c r="H59" i="26"/>
  <c r="G59" i="26"/>
  <c r="G57" i="26"/>
  <c r="H57" i="26"/>
  <c r="J57" i="26"/>
  <c r="I57" i="26"/>
  <c r="J55" i="26"/>
  <c r="H55" i="26"/>
  <c r="G55" i="26"/>
  <c r="I55" i="26"/>
  <c r="H53" i="26"/>
  <c r="I53" i="26"/>
  <c r="G53" i="26"/>
  <c r="J53" i="26"/>
  <c r="I51" i="26"/>
  <c r="J51" i="26"/>
  <c r="G51" i="26"/>
  <c r="H51" i="26"/>
  <c r="G49" i="26"/>
  <c r="H49" i="26"/>
  <c r="J49" i="26"/>
  <c r="I49" i="26"/>
  <c r="J47" i="26"/>
  <c r="H47" i="26"/>
  <c r="G47" i="26"/>
  <c r="I47" i="26"/>
  <c r="H45" i="26"/>
  <c r="I45" i="26"/>
  <c r="G45" i="26"/>
  <c r="J45" i="26"/>
  <c r="I43" i="26"/>
  <c r="J43" i="26"/>
  <c r="H43" i="26"/>
  <c r="G43" i="26"/>
  <c r="G41" i="26"/>
  <c r="H41" i="26"/>
  <c r="J41" i="26"/>
  <c r="I41" i="26"/>
  <c r="J39" i="26"/>
  <c r="H39" i="26"/>
  <c r="G39" i="26"/>
  <c r="I39" i="26"/>
  <c r="H37" i="26"/>
  <c r="I37" i="26"/>
  <c r="G37" i="26"/>
  <c r="J37" i="26"/>
  <c r="I35" i="26"/>
  <c r="J35" i="26"/>
  <c r="G35" i="26"/>
  <c r="H35" i="26"/>
  <c r="G33" i="26"/>
  <c r="H33" i="26"/>
  <c r="J33" i="26"/>
  <c r="I33" i="26"/>
  <c r="J31" i="26"/>
  <c r="H31" i="26"/>
  <c r="G31" i="26"/>
  <c r="I31" i="26"/>
  <c r="H29" i="26"/>
  <c r="I29" i="26"/>
  <c r="G29" i="26"/>
  <c r="J29" i="26"/>
  <c r="I27" i="26"/>
  <c r="J27" i="26"/>
  <c r="G27" i="26"/>
  <c r="H27" i="26"/>
  <c r="G25" i="26"/>
  <c r="H25" i="26"/>
  <c r="J25" i="26"/>
  <c r="I25" i="26"/>
  <c r="J23" i="26"/>
  <c r="H23" i="26"/>
  <c r="G23" i="26"/>
  <c r="I23" i="26"/>
  <c r="H21" i="26"/>
  <c r="I21" i="26"/>
  <c r="G21" i="26"/>
  <c r="J21" i="26"/>
  <c r="I19" i="26"/>
  <c r="J19" i="26"/>
  <c r="G19" i="26"/>
  <c r="H19" i="26"/>
  <c r="G17" i="26"/>
  <c r="H17" i="26"/>
  <c r="J17" i="26"/>
  <c r="I17" i="26"/>
  <c r="J15" i="26"/>
  <c r="H15" i="26"/>
  <c r="G15" i="26"/>
  <c r="I15" i="26"/>
  <c r="H13" i="26"/>
  <c r="I13" i="26"/>
  <c r="G13" i="26"/>
  <c r="J13" i="26"/>
  <c r="G11" i="26"/>
  <c r="I11" i="26"/>
  <c r="H11" i="26"/>
  <c r="J11" i="26"/>
  <c r="I58" i="26"/>
  <c r="J58" i="26"/>
  <c r="G58" i="26"/>
  <c r="H58" i="26"/>
  <c r="H48" i="26"/>
  <c r="J48" i="26"/>
  <c r="G48" i="26"/>
  <c r="I48" i="26"/>
  <c r="I42" i="26"/>
  <c r="J42" i="26"/>
  <c r="G42" i="26"/>
  <c r="H42" i="26"/>
  <c r="G36" i="26"/>
  <c r="I36" i="26"/>
  <c r="H36" i="26"/>
  <c r="J36" i="26"/>
  <c r="H30" i="26"/>
  <c r="I30" i="26"/>
  <c r="J30" i="26"/>
  <c r="G30" i="26"/>
  <c r="H22" i="26"/>
  <c r="I22" i="26"/>
  <c r="J22" i="26"/>
  <c r="G22" i="26"/>
  <c r="I18" i="26"/>
  <c r="J18" i="26"/>
  <c r="G18" i="26"/>
  <c r="H18" i="26"/>
  <c r="H54" i="26"/>
  <c r="I54" i="26"/>
  <c r="G54" i="26"/>
  <c r="J54" i="26"/>
  <c r="G44" i="26"/>
  <c r="I44" i="26"/>
  <c r="J44" i="26"/>
  <c r="H44" i="26"/>
  <c r="I34" i="26"/>
  <c r="J34" i="26"/>
  <c r="G34" i="26"/>
  <c r="H34" i="26"/>
  <c r="I26" i="26"/>
  <c r="J26" i="26"/>
  <c r="G26" i="26"/>
  <c r="H26" i="26"/>
  <c r="H14" i="26"/>
  <c r="I14" i="26"/>
  <c r="G14" i="26"/>
  <c r="J14" i="26"/>
  <c r="H56" i="26"/>
  <c r="J56" i="26"/>
  <c r="G56" i="26"/>
  <c r="I56" i="26"/>
  <c r="H40" i="26"/>
  <c r="J40" i="26"/>
  <c r="G40" i="26"/>
  <c r="I40" i="26"/>
  <c r="G20" i="26"/>
  <c r="I20" i="26"/>
  <c r="H20" i="26"/>
  <c r="J20" i="26"/>
  <c r="J61" i="19"/>
  <c r="L61" i="19"/>
  <c r="K61" i="19"/>
  <c r="I61" i="19"/>
  <c r="G19" i="21" l="1"/>
  <c r="F19" i="21"/>
  <c r="D19" i="21"/>
  <c r="C19" i="21"/>
  <c r="I19" i="21"/>
  <c r="H19" i="21"/>
  <c r="E19" i="21"/>
  <c r="I54" i="21"/>
  <c r="G54" i="21"/>
  <c r="F54" i="21"/>
  <c r="D54" i="21"/>
  <c r="H54" i="21"/>
  <c r="E54" i="21"/>
  <c r="C54" i="21"/>
  <c r="I22" i="21"/>
  <c r="G22" i="21"/>
  <c r="F22" i="21"/>
  <c r="D22" i="21"/>
  <c r="H22" i="21"/>
  <c r="C22" i="21"/>
  <c r="E22" i="21"/>
  <c r="E57" i="21"/>
  <c r="D57" i="21"/>
  <c r="I57" i="21"/>
  <c r="G57" i="21"/>
  <c r="H57" i="21"/>
  <c r="F57" i="21"/>
  <c r="C57" i="21"/>
  <c r="E49" i="21"/>
  <c r="D49" i="21"/>
  <c r="I49" i="21"/>
  <c r="G49" i="21"/>
  <c r="F49" i="21"/>
  <c r="C49" i="21"/>
  <c r="H49" i="21"/>
  <c r="E41" i="21"/>
  <c r="D41" i="21"/>
  <c r="I41" i="21"/>
  <c r="G41" i="21"/>
  <c r="H41" i="21"/>
  <c r="C41" i="21"/>
  <c r="F41" i="21"/>
  <c r="E33" i="21"/>
  <c r="D33" i="21"/>
  <c r="I33" i="21"/>
  <c r="G33" i="21"/>
  <c r="F33" i="21"/>
  <c r="C33" i="21"/>
  <c r="H33" i="21"/>
  <c r="E25" i="21"/>
  <c r="D25" i="21"/>
  <c r="I25" i="21"/>
  <c r="G25" i="21"/>
  <c r="H25" i="21"/>
  <c r="C25" i="21"/>
  <c r="F25" i="21"/>
  <c r="E17" i="21"/>
  <c r="D17" i="21"/>
  <c r="I17" i="21"/>
  <c r="G17" i="21"/>
  <c r="H17" i="21"/>
  <c r="F17" i="21"/>
  <c r="C17" i="21"/>
  <c r="D48" i="21"/>
  <c r="C48" i="21"/>
  <c r="I48" i="21"/>
  <c r="H48" i="21"/>
  <c r="F48" i="21"/>
  <c r="G48" i="21"/>
  <c r="E48" i="21"/>
  <c r="D40" i="21"/>
  <c r="C40" i="21"/>
  <c r="I40" i="21"/>
  <c r="H40" i="21"/>
  <c r="F40" i="21"/>
  <c r="E40" i="21"/>
  <c r="G40" i="21"/>
  <c r="D24" i="21"/>
  <c r="C24" i="21"/>
  <c r="I24" i="21"/>
  <c r="H24" i="21"/>
  <c r="F24" i="21"/>
  <c r="E24" i="21"/>
  <c r="G24" i="21"/>
  <c r="G59" i="21"/>
  <c r="F59" i="21"/>
  <c r="D59" i="21"/>
  <c r="C59" i="21"/>
  <c r="I59" i="21"/>
  <c r="E59" i="21"/>
  <c r="H59" i="21"/>
  <c r="G35" i="21"/>
  <c r="F35" i="21"/>
  <c r="D35" i="21"/>
  <c r="C35" i="21"/>
  <c r="I35" i="21"/>
  <c r="H35" i="21"/>
  <c r="E35" i="21"/>
  <c r="I46" i="21"/>
  <c r="G46" i="21"/>
  <c r="F46" i="21"/>
  <c r="D46" i="21"/>
  <c r="E46" i="21"/>
  <c r="C46" i="21"/>
  <c r="H46" i="21"/>
  <c r="I14" i="21"/>
  <c r="G14" i="21"/>
  <c r="F14" i="21"/>
  <c r="D14" i="21"/>
  <c r="H14" i="21"/>
  <c r="E14" i="21"/>
  <c r="C14" i="21"/>
  <c r="H60" i="21"/>
  <c r="G60" i="21"/>
  <c r="E60" i="21"/>
  <c r="D60" i="21"/>
  <c r="I60" i="21"/>
  <c r="F60" i="21"/>
  <c r="C60" i="21"/>
  <c r="H52" i="21"/>
  <c r="G52" i="21"/>
  <c r="E52" i="21"/>
  <c r="D52" i="21"/>
  <c r="F52" i="21"/>
  <c r="C52" i="21"/>
  <c r="I52" i="21"/>
  <c r="H44" i="21"/>
  <c r="G44" i="21"/>
  <c r="E44" i="21"/>
  <c r="D44" i="21"/>
  <c r="I44" i="21"/>
  <c r="C44" i="21"/>
  <c r="F44" i="21"/>
  <c r="H36" i="21"/>
  <c r="G36" i="21"/>
  <c r="E36" i="21"/>
  <c r="D36" i="21"/>
  <c r="F36" i="21"/>
  <c r="C36" i="21"/>
  <c r="I36" i="21"/>
  <c r="H28" i="21"/>
  <c r="G28" i="21"/>
  <c r="E28" i="21"/>
  <c r="D28" i="21"/>
  <c r="I28" i="21"/>
  <c r="C28" i="21"/>
  <c r="F28" i="21"/>
  <c r="H20" i="21"/>
  <c r="G20" i="21"/>
  <c r="E20" i="21"/>
  <c r="D20" i="21"/>
  <c r="I20" i="21"/>
  <c r="F20" i="21"/>
  <c r="C20" i="21"/>
  <c r="H12" i="21"/>
  <c r="G12" i="21"/>
  <c r="E12" i="21"/>
  <c r="D12" i="21"/>
  <c r="C12" i="21"/>
  <c r="I12" i="21"/>
  <c r="F12" i="21"/>
  <c r="G27" i="21"/>
  <c r="F27" i="21"/>
  <c r="D27" i="21"/>
  <c r="C27" i="21"/>
  <c r="I27" i="21"/>
  <c r="E27" i="21"/>
  <c r="H27" i="21"/>
  <c r="C55" i="21"/>
  <c r="H55" i="21"/>
  <c r="G55" i="21"/>
  <c r="E55" i="21"/>
  <c r="F55" i="21"/>
  <c r="D55" i="21"/>
  <c r="I55" i="21"/>
  <c r="C47" i="21"/>
  <c r="H47" i="21"/>
  <c r="G47" i="21"/>
  <c r="E47" i="21"/>
  <c r="I47" i="21"/>
  <c r="D47" i="21"/>
  <c r="F47" i="21"/>
  <c r="C39" i="21"/>
  <c r="H39" i="21"/>
  <c r="G39" i="21"/>
  <c r="E39" i="21"/>
  <c r="F39" i="21"/>
  <c r="D39" i="21"/>
  <c r="I39" i="21"/>
  <c r="C31" i="21"/>
  <c r="H31" i="21"/>
  <c r="G31" i="21"/>
  <c r="E31" i="21"/>
  <c r="I31" i="21"/>
  <c r="D31" i="21"/>
  <c r="F31" i="21"/>
  <c r="C23" i="21"/>
  <c r="H23" i="21"/>
  <c r="G23" i="21"/>
  <c r="E23" i="21"/>
  <c r="I23" i="21"/>
  <c r="F23" i="21"/>
  <c r="D23" i="21"/>
  <c r="C15" i="21"/>
  <c r="H15" i="21"/>
  <c r="G15" i="21"/>
  <c r="E15" i="21"/>
  <c r="D15" i="21"/>
  <c r="I15" i="21"/>
  <c r="F15" i="21"/>
  <c r="D32" i="21"/>
  <c r="C32" i="21"/>
  <c r="I32" i="21"/>
  <c r="H32" i="21"/>
  <c r="F32" i="21"/>
  <c r="G32" i="21"/>
  <c r="E32" i="21"/>
  <c r="G51" i="21"/>
  <c r="F51" i="21"/>
  <c r="D51" i="21"/>
  <c r="C51" i="21"/>
  <c r="I51" i="21"/>
  <c r="H51" i="21"/>
  <c r="E51" i="21"/>
  <c r="F11" i="21"/>
  <c r="G11" i="21"/>
  <c r="I11" i="21"/>
  <c r="C11" i="21"/>
  <c r="D11" i="21"/>
  <c r="E11" i="21"/>
  <c r="H11" i="21"/>
  <c r="F58" i="21"/>
  <c r="E58" i="21"/>
  <c r="C58" i="21"/>
  <c r="H58" i="21"/>
  <c r="G58" i="21"/>
  <c r="D58" i="21"/>
  <c r="I58" i="21"/>
  <c r="F50" i="21"/>
  <c r="E50" i="21"/>
  <c r="C50" i="21"/>
  <c r="H50" i="21"/>
  <c r="I50" i="21"/>
  <c r="D50" i="21"/>
  <c r="G50" i="21"/>
  <c r="F42" i="21"/>
  <c r="E42" i="21"/>
  <c r="C42" i="21"/>
  <c r="H42" i="21"/>
  <c r="G42" i="21"/>
  <c r="D42" i="21"/>
  <c r="I42" i="21"/>
  <c r="F34" i="21"/>
  <c r="E34" i="21"/>
  <c r="C34" i="21"/>
  <c r="H34" i="21"/>
  <c r="I34" i="21"/>
  <c r="D34" i="21"/>
  <c r="G34" i="21"/>
  <c r="F26" i="21"/>
  <c r="E26" i="21"/>
  <c r="C26" i="21"/>
  <c r="H26" i="21"/>
  <c r="I26" i="21"/>
  <c r="G26" i="21"/>
  <c r="D26" i="21"/>
  <c r="F18" i="21"/>
  <c r="E18" i="21"/>
  <c r="C18" i="21"/>
  <c r="H18" i="21"/>
  <c r="D18" i="21"/>
  <c r="I18" i="21"/>
  <c r="G18" i="21"/>
  <c r="H61" i="26"/>
  <c r="I61" i="26"/>
  <c r="J61" i="26"/>
  <c r="D56" i="21"/>
  <c r="C56" i="21"/>
  <c r="I56" i="21"/>
  <c r="H56" i="21"/>
  <c r="F56" i="21"/>
  <c r="E56" i="21"/>
  <c r="G56" i="21"/>
  <c r="D16" i="21"/>
  <c r="C16" i="21"/>
  <c r="I16" i="21"/>
  <c r="H16" i="21"/>
  <c r="F16" i="21"/>
  <c r="G16" i="21"/>
  <c r="E16" i="21"/>
  <c r="G43" i="21"/>
  <c r="F43" i="21"/>
  <c r="D43" i="21"/>
  <c r="C43" i="21"/>
  <c r="I43" i="21"/>
  <c r="E43" i="21"/>
  <c r="H43" i="21"/>
  <c r="I38" i="21"/>
  <c r="G38" i="21"/>
  <c r="F38" i="21"/>
  <c r="D38" i="21"/>
  <c r="H38" i="21"/>
  <c r="C38" i="21"/>
  <c r="E38" i="21"/>
  <c r="I30" i="21"/>
  <c r="G30" i="21"/>
  <c r="F30" i="21"/>
  <c r="D30" i="21"/>
  <c r="E30" i="21"/>
  <c r="C30" i="21"/>
  <c r="H30" i="21"/>
  <c r="I53" i="21"/>
  <c r="H53" i="21"/>
  <c r="F53" i="21"/>
  <c r="E53" i="21"/>
  <c r="C53" i="21"/>
  <c r="D53" i="21"/>
  <c r="G53" i="21"/>
  <c r="I45" i="21"/>
  <c r="H45" i="21"/>
  <c r="F45" i="21"/>
  <c r="E45" i="21"/>
  <c r="C45" i="21"/>
  <c r="G45" i="21"/>
  <c r="D45" i="21"/>
  <c r="I37" i="21"/>
  <c r="H37" i="21"/>
  <c r="F37" i="21"/>
  <c r="E37" i="21"/>
  <c r="C37" i="21"/>
  <c r="D37" i="21"/>
  <c r="G37" i="21"/>
  <c r="I29" i="21"/>
  <c r="H29" i="21"/>
  <c r="F29" i="21"/>
  <c r="E29" i="21"/>
  <c r="C29" i="21"/>
  <c r="G29" i="21"/>
  <c r="D29" i="21"/>
  <c r="I21" i="21"/>
  <c r="H21" i="21"/>
  <c r="F21" i="21"/>
  <c r="E21" i="21"/>
  <c r="C21" i="21"/>
  <c r="D21" i="21"/>
  <c r="G21" i="21"/>
  <c r="I13" i="21"/>
  <c r="H13" i="21"/>
  <c r="F13" i="21"/>
  <c r="E13" i="21"/>
  <c r="C13" i="21"/>
  <c r="G13" i="21"/>
  <c r="D13" i="21"/>
  <c r="BU61" i="5" l="1"/>
  <c r="BE61" i="5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I61" i="21" l="1"/>
  <c r="H61" i="21"/>
  <c r="F61" i="21"/>
  <c r="E61" i="21"/>
  <c r="C61" i="21"/>
  <c r="G61" i="21"/>
  <c r="D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U13" i="20"/>
  <c r="D33" i="18" l="1"/>
  <c r="D25" i="18"/>
  <c r="D21" i="18"/>
  <c r="D17" i="18"/>
  <c r="D13" i="18"/>
  <c r="D57" i="18"/>
  <c r="D41" i="18"/>
  <c r="D29" i="18"/>
  <c r="D45" i="18"/>
  <c r="D53" i="18"/>
  <c r="D49" i="18"/>
  <c r="D37" i="18"/>
  <c r="D59" i="18"/>
  <c r="D55" i="18"/>
  <c r="D43" i="18"/>
  <c r="D39" i="18"/>
  <c r="D35" i="18"/>
  <c r="D31" i="18"/>
  <c r="D27" i="18"/>
  <c r="D23" i="18"/>
  <c r="D15" i="18"/>
  <c r="D11" i="18"/>
  <c r="E57" i="18"/>
  <c r="C56" i="18"/>
  <c r="E53" i="18"/>
  <c r="C52" i="18"/>
  <c r="E49" i="18"/>
  <c r="C48" i="18"/>
  <c r="E45" i="18"/>
  <c r="C44" i="18"/>
  <c r="E41" i="18"/>
  <c r="C40" i="18"/>
  <c r="E37" i="18"/>
  <c r="E33" i="18"/>
  <c r="C32" i="18"/>
  <c r="E29" i="18"/>
  <c r="C28" i="18"/>
  <c r="E25" i="18"/>
  <c r="C24" i="18"/>
  <c r="E21" i="18"/>
  <c r="C20" i="18"/>
  <c r="E17" i="18"/>
  <c r="C16" i="18"/>
  <c r="E13" i="18"/>
  <c r="C12" i="18"/>
  <c r="C57" i="18"/>
  <c r="C53" i="18"/>
  <c r="C49" i="18"/>
  <c r="C45" i="18"/>
  <c r="C41" i="18"/>
  <c r="C33" i="18"/>
  <c r="C29" i="18"/>
  <c r="C25" i="18"/>
  <c r="C21" i="18"/>
  <c r="C17" i="18"/>
  <c r="H61" i="13"/>
  <c r="I61" i="13"/>
  <c r="J61" i="13"/>
  <c r="K61" i="13"/>
  <c r="L61" i="13"/>
  <c r="O56" i="13"/>
  <c r="P56" i="13"/>
  <c r="Q56" i="13"/>
  <c r="M56" i="13"/>
  <c r="N56" i="13"/>
  <c r="T43" i="13"/>
  <c r="U43" i="13"/>
  <c r="R43" i="13"/>
  <c r="S43" i="13"/>
  <c r="V43" i="13"/>
  <c r="G42" i="13"/>
  <c r="D42" i="13"/>
  <c r="E42" i="13"/>
  <c r="F42" i="13"/>
  <c r="C42" i="13"/>
  <c r="J37" i="13"/>
  <c r="K37" i="13"/>
  <c r="H37" i="13"/>
  <c r="I37" i="13"/>
  <c r="L37" i="13"/>
  <c r="J63" i="13"/>
  <c r="K63" i="13"/>
  <c r="L63" i="13"/>
  <c r="H63" i="13"/>
  <c r="I63" i="13"/>
  <c r="R61" i="13"/>
  <c r="V61" i="13"/>
  <c r="S61" i="13"/>
  <c r="U61" i="13"/>
  <c r="T61" i="13"/>
  <c r="D60" i="13"/>
  <c r="E60" i="13"/>
  <c r="F60" i="13"/>
  <c r="G60" i="13"/>
  <c r="C60" i="13"/>
  <c r="O58" i="13"/>
  <c r="P58" i="13"/>
  <c r="Q58" i="13"/>
  <c r="N58" i="13"/>
  <c r="M58" i="13"/>
  <c r="O50" i="13"/>
  <c r="P50" i="13"/>
  <c r="M50" i="13"/>
  <c r="N50" i="13"/>
  <c r="Q50" i="13"/>
  <c r="H47" i="13"/>
  <c r="I47" i="13"/>
  <c r="L47" i="13"/>
  <c r="J47" i="13"/>
  <c r="K47" i="13"/>
  <c r="E44" i="13"/>
  <c r="F44" i="13"/>
  <c r="D44" i="13"/>
  <c r="G44" i="13"/>
  <c r="C44" i="13"/>
  <c r="O42" i="13"/>
  <c r="P42" i="13"/>
  <c r="Q42" i="13"/>
  <c r="M42" i="13"/>
  <c r="N42" i="13"/>
  <c r="H39" i="13"/>
  <c r="I39" i="13"/>
  <c r="L39" i="13"/>
  <c r="J39" i="13"/>
  <c r="K39" i="13"/>
  <c r="V37" i="13"/>
  <c r="R37" i="13"/>
  <c r="S37" i="13"/>
  <c r="U37" i="13"/>
  <c r="T37" i="13"/>
  <c r="D36" i="13"/>
  <c r="E36" i="13"/>
  <c r="G36" i="13"/>
  <c r="F36" i="13"/>
  <c r="C36" i="13"/>
  <c r="Q34" i="13"/>
  <c r="M34" i="13"/>
  <c r="O34" i="13"/>
  <c r="P34" i="13"/>
  <c r="N34" i="13"/>
  <c r="R29" i="13"/>
  <c r="T29" i="13"/>
  <c r="V29" i="13"/>
  <c r="S29" i="13"/>
  <c r="U29" i="13"/>
  <c r="D28" i="13"/>
  <c r="E28" i="13"/>
  <c r="G28" i="13"/>
  <c r="F28" i="13"/>
  <c r="C28" i="13"/>
  <c r="Q26" i="13"/>
  <c r="M26" i="13"/>
  <c r="O26" i="13"/>
  <c r="P26" i="13"/>
  <c r="N26" i="13"/>
  <c r="J23" i="13"/>
  <c r="K23" i="13"/>
  <c r="L23" i="13"/>
  <c r="H23" i="13"/>
  <c r="I23" i="13"/>
  <c r="R21" i="13"/>
  <c r="T21" i="13"/>
  <c r="V21" i="13"/>
  <c r="S21" i="13"/>
  <c r="U21" i="13"/>
  <c r="D20" i="13"/>
  <c r="E20" i="13"/>
  <c r="G20" i="13"/>
  <c r="C20" i="13"/>
  <c r="F20" i="13"/>
  <c r="Q18" i="13"/>
  <c r="M18" i="13"/>
  <c r="O18" i="13"/>
  <c r="P18" i="13"/>
  <c r="N18" i="13"/>
  <c r="J15" i="13"/>
  <c r="I15" i="13"/>
  <c r="L15" i="13"/>
  <c r="H15" i="13"/>
  <c r="K15" i="13"/>
  <c r="C59" i="18"/>
  <c r="E56" i="18"/>
  <c r="C55" i="18"/>
  <c r="E52" i="18"/>
  <c r="C51" i="18"/>
  <c r="E48" i="18"/>
  <c r="C47" i="18"/>
  <c r="E44" i="18"/>
  <c r="C43" i="18"/>
  <c r="E40" i="18"/>
  <c r="C39" i="18"/>
  <c r="E36" i="18"/>
  <c r="C35" i="18"/>
  <c r="E32" i="18"/>
  <c r="C31" i="18"/>
  <c r="E28" i="18"/>
  <c r="C27" i="18"/>
  <c r="E24" i="18"/>
  <c r="C23" i="18"/>
  <c r="E20" i="18"/>
  <c r="C19" i="18"/>
  <c r="E16" i="18"/>
  <c r="C15" i="18"/>
  <c r="E12" i="18"/>
  <c r="C11" i="18"/>
  <c r="G58" i="13"/>
  <c r="C58" i="13"/>
  <c r="E58" i="13"/>
  <c r="D58" i="13"/>
  <c r="F58" i="13"/>
  <c r="G50" i="13"/>
  <c r="D50" i="13"/>
  <c r="C50" i="13"/>
  <c r="E50" i="13"/>
  <c r="F50" i="13"/>
  <c r="M48" i="13"/>
  <c r="N48" i="13"/>
  <c r="Q48" i="13"/>
  <c r="O48" i="13"/>
  <c r="P48" i="13"/>
  <c r="V35" i="13"/>
  <c r="R35" i="13"/>
  <c r="T35" i="13"/>
  <c r="U35" i="13"/>
  <c r="S35" i="13"/>
  <c r="E26" i="13"/>
  <c r="G26" i="13"/>
  <c r="D26" i="13"/>
  <c r="F26" i="13"/>
  <c r="C26" i="13"/>
  <c r="O16" i="13"/>
  <c r="P16" i="13"/>
  <c r="Q16" i="13"/>
  <c r="M16" i="13"/>
  <c r="N16" i="13"/>
  <c r="J55" i="13"/>
  <c r="K55" i="13"/>
  <c r="L55" i="13"/>
  <c r="H55" i="13"/>
  <c r="I55" i="13"/>
  <c r="V53" i="13"/>
  <c r="R53" i="13"/>
  <c r="S53" i="13"/>
  <c r="T53" i="13"/>
  <c r="U53" i="13"/>
  <c r="E52" i="13"/>
  <c r="F52" i="13"/>
  <c r="G52" i="13"/>
  <c r="D52" i="13"/>
  <c r="C52" i="13"/>
  <c r="V45" i="13"/>
  <c r="R45" i="13"/>
  <c r="S45" i="13"/>
  <c r="T45" i="13"/>
  <c r="U45" i="13"/>
  <c r="J31" i="13"/>
  <c r="K31" i="13"/>
  <c r="L31" i="13"/>
  <c r="H31" i="13"/>
  <c r="I31" i="13"/>
  <c r="U64" i="13"/>
  <c r="V64" i="13"/>
  <c r="S64" i="13"/>
  <c r="R64" i="13"/>
  <c r="T64" i="13"/>
  <c r="D63" i="13"/>
  <c r="G63" i="13"/>
  <c r="C63" i="13"/>
  <c r="E63" i="13"/>
  <c r="F63" i="13"/>
  <c r="P61" i="13"/>
  <c r="Q61" i="13"/>
  <c r="N61" i="13"/>
  <c r="O61" i="13"/>
  <c r="M61" i="13"/>
  <c r="I58" i="13"/>
  <c r="J58" i="13"/>
  <c r="K58" i="13"/>
  <c r="H58" i="13"/>
  <c r="L58" i="13"/>
  <c r="U56" i="13"/>
  <c r="V56" i="13"/>
  <c r="R56" i="13"/>
  <c r="S56" i="13"/>
  <c r="T56" i="13"/>
  <c r="D55" i="13"/>
  <c r="C55" i="13"/>
  <c r="E55" i="13"/>
  <c r="F55" i="13"/>
  <c r="G55" i="13"/>
  <c r="N53" i="13"/>
  <c r="O53" i="13"/>
  <c r="P53" i="13"/>
  <c r="Q53" i="13"/>
  <c r="M53" i="13"/>
  <c r="H50" i="13"/>
  <c r="K50" i="13"/>
  <c r="L50" i="13"/>
  <c r="I50" i="13"/>
  <c r="J50" i="13"/>
  <c r="U48" i="13"/>
  <c r="V48" i="13"/>
  <c r="R48" i="13"/>
  <c r="S48" i="13"/>
  <c r="T48" i="13"/>
  <c r="D47" i="13"/>
  <c r="E47" i="13"/>
  <c r="F47" i="13"/>
  <c r="G47" i="13"/>
  <c r="C47" i="13"/>
  <c r="N45" i="13"/>
  <c r="O45" i="13"/>
  <c r="M45" i="13"/>
  <c r="P45" i="13"/>
  <c r="Q45" i="13"/>
  <c r="H42" i="13"/>
  <c r="K42" i="13"/>
  <c r="L42" i="13"/>
  <c r="I42" i="13"/>
  <c r="J42" i="13"/>
  <c r="U40" i="13"/>
  <c r="V40" i="13"/>
  <c r="R40" i="13"/>
  <c r="S40" i="13"/>
  <c r="T40" i="13"/>
  <c r="D39" i="13"/>
  <c r="E39" i="13"/>
  <c r="C39" i="13"/>
  <c r="F39" i="13"/>
  <c r="G39" i="13"/>
  <c r="N37" i="13"/>
  <c r="O37" i="13"/>
  <c r="P37" i="13"/>
  <c r="Q37" i="13"/>
  <c r="M37" i="13"/>
  <c r="I34" i="13"/>
  <c r="J34" i="13"/>
  <c r="K34" i="13"/>
  <c r="H34" i="13"/>
  <c r="L34" i="13"/>
  <c r="S32" i="13"/>
  <c r="U32" i="13"/>
  <c r="V32" i="13"/>
  <c r="R32" i="13"/>
  <c r="T32" i="13"/>
  <c r="D31" i="13"/>
  <c r="F31" i="13"/>
  <c r="E31" i="13"/>
  <c r="G31" i="13"/>
  <c r="C31" i="13"/>
  <c r="P29" i="13"/>
  <c r="Q29" i="13"/>
  <c r="N29" i="13"/>
  <c r="O29" i="13"/>
  <c r="M29" i="13"/>
  <c r="I26" i="13"/>
  <c r="J26" i="13"/>
  <c r="K26" i="13"/>
  <c r="H26" i="13"/>
  <c r="L26" i="13"/>
  <c r="S24" i="13"/>
  <c r="U24" i="13"/>
  <c r="V24" i="13"/>
  <c r="R24" i="13"/>
  <c r="T24" i="13"/>
  <c r="D23" i="13"/>
  <c r="F23" i="13"/>
  <c r="E23" i="13"/>
  <c r="G23" i="13"/>
  <c r="C23" i="13"/>
  <c r="P21" i="13"/>
  <c r="Q21" i="13"/>
  <c r="N21" i="13"/>
  <c r="O21" i="13"/>
  <c r="M21" i="13"/>
  <c r="I18" i="13"/>
  <c r="J18" i="13"/>
  <c r="K18" i="13"/>
  <c r="H18" i="13"/>
  <c r="L18" i="13"/>
  <c r="S16" i="13"/>
  <c r="U16" i="13"/>
  <c r="V16" i="13"/>
  <c r="R16" i="13"/>
  <c r="T16" i="13"/>
  <c r="E15" i="13"/>
  <c r="D15" i="13"/>
  <c r="C15" i="13"/>
  <c r="G15" i="13"/>
  <c r="F15" i="13"/>
  <c r="D56" i="18"/>
  <c r="D52" i="18"/>
  <c r="D48" i="18"/>
  <c r="D44" i="18"/>
  <c r="D40" i="18"/>
  <c r="D36" i="18"/>
  <c r="D32" i="18"/>
  <c r="D28" i="18"/>
  <c r="D24" i="18"/>
  <c r="D20" i="18"/>
  <c r="D16" i="18"/>
  <c r="D12" i="18"/>
  <c r="J53" i="13"/>
  <c r="K53" i="13"/>
  <c r="H53" i="13"/>
  <c r="I53" i="13"/>
  <c r="L53" i="13"/>
  <c r="T51" i="13"/>
  <c r="U51" i="13"/>
  <c r="V51" i="13"/>
  <c r="S51" i="13"/>
  <c r="R51" i="13"/>
  <c r="J45" i="13"/>
  <c r="K45" i="13"/>
  <c r="L45" i="13"/>
  <c r="H45" i="13"/>
  <c r="I45" i="13"/>
  <c r="H64" i="13"/>
  <c r="I64" i="13"/>
  <c r="K64" i="13"/>
  <c r="L64" i="13"/>
  <c r="J64" i="13"/>
  <c r="V62" i="13"/>
  <c r="S62" i="13"/>
  <c r="U62" i="13"/>
  <c r="T62" i="13"/>
  <c r="R62" i="13"/>
  <c r="C61" i="13"/>
  <c r="F61" i="13"/>
  <c r="G61" i="13"/>
  <c r="D61" i="13"/>
  <c r="E61" i="13"/>
  <c r="O59" i="13"/>
  <c r="P59" i="13"/>
  <c r="N59" i="13"/>
  <c r="M59" i="13"/>
  <c r="Q59" i="13"/>
  <c r="H56" i="13"/>
  <c r="I56" i="13"/>
  <c r="L56" i="13"/>
  <c r="K56" i="13"/>
  <c r="J56" i="13"/>
  <c r="U54" i="13"/>
  <c r="V54" i="13"/>
  <c r="S54" i="13"/>
  <c r="T54" i="13"/>
  <c r="R54" i="13"/>
  <c r="F53" i="13"/>
  <c r="G53" i="13"/>
  <c r="D53" i="13"/>
  <c r="E53" i="13"/>
  <c r="C53" i="13"/>
  <c r="M51" i="13"/>
  <c r="P51" i="13"/>
  <c r="Q51" i="13"/>
  <c r="N51" i="13"/>
  <c r="O51" i="13"/>
  <c r="I48" i="13"/>
  <c r="J48" i="13"/>
  <c r="K48" i="13"/>
  <c r="H48" i="13"/>
  <c r="L48" i="13"/>
  <c r="S46" i="13"/>
  <c r="T46" i="13"/>
  <c r="U46" i="13"/>
  <c r="V46" i="13"/>
  <c r="R46" i="13"/>
  <c r="F45" i="13"/>
  <c r="G45" i="13"/>
  <c r="C45" i="13"/>
  <c r="E45" i="13"/>
  <c r="D45" i="13"/>
  <c r="M43" i="13"/>
  <c r="P43" i="13"/>
  <c r="Q43" i="13"/>
  <c r="N43" i="13"/>
  <c r="O43" i="13"/>
  <c r="I40" i="13"/>
  <c r="J40" i="13"/>
  <c r="K40" i="13"/>
  <c r="L40" i="13"/>
  <c r="H40" i="13"/>
  <c r="S38" i="13"/>
  <c r="T38" i="13"/>
  <c r="R38" i="13"/>
  <c r="U38" i="13"/>
  <c r="V38" i="13"/>
  <c r="F37" i="13"/>
  <c r="G37" i="13"/>
  <c r="E37" i="13"/>
  <c r="C37" i="13"/>
  <c r="D37" i="13"/>
  <c r="N35" i="13"/>
  <c r="O35" i="13"/>
  <c r="P35" i="13"/>
  <c r="M35" i="13"/>
  <c r="Q35" i="13"/>
  <c r="H32" i="13"/>
  <c r="I32" i="13"/>
  <c r="K32" i="13"/>
  <c r="J32" i="13"/>
  <c r="L32" i="13"/>
  <c r="U30" i="13"/>
  <c r="V30" i="13"/>
  <c r="S30" i="13"/>
  <c r="T30" i="13"/>
  <c r="R30" i="13"/>
  <c r="D29" i="13"/>
  <c r="F29" i="13"/>
  <c r="G29" i="13"/>
  <c r="C29" i="13"/>
  <c r="E29" i="13"/>
  <c r="N27" i="13"/>
  <c r="O27" i="13"/>
  <c r="P27" i="13"/>
  <c r="M27" i="13"/>
  <c r="Q27" i="13"/>
  <c r="H24" i="13"/>
  <c r="I24" i="13"/>
  <c r="K24" i="13"/>
  <c r="J24" i="13"/>
  <c r="L24" i="13"/>
  <c r="U22" i="13"/>
  <c r="V22" i="13"/>
  <c r="S22" i="13"/>
  <c r="T22" i="13"/>
  <c r="R22" i="13"/>
  <c r="D21" i="13"/>
  <c r="F21" i="13"/>
  <c r="G21" i="13"/>
  <c r="E21" i="13"/>
  <c r="C21" i="13"/>
  <c r="N19" i="13"/>
  <c r="O19" i="13"/>
  <c r="P19" i="13"/>
  <c r="M19" i="13"/>
  <c r="Q19" i="13"/>
  <c r="H16" i="13"/>
  <c r="I16" i="13"/>
  <c r="K16" i="13"/>
  <c r="J16" i="13"/>
  <c r="L16" i="13"/>
  <c r="M40" i="13"/>
  <c r="N40" i="13"/>
  <c r="Q40" i="13"/>
  <c r="O40" i="13"/>
  <c r="P40" i="13"/>
  <c r="O24" i="13"/>
  <c r="P24" i="13"/>
  <c r="Q24" i="13"/>
  <c r="M24" i="13"/>
  <c r="N24" i="13"/>
  <c r="V19" i="13"/>
  <c r="R19" i="13"/>
  <c r="T19" i="13"/>
  <c r="U19" i="13"/>
  <c r="S19" i="13"/>
  <c r="C36" i="18"/>
  <c r="E64" i="13"/>
  <c r="F64" i="13"/>
  <c r="G64" i="13"/>
  <c r="C64" i="13"/>
  <c r="D64" i="13"/>
  <c r="M62" i="13"/>
  <c r="N62" i="13"/>
  <c r="O62" i="13"/>
  <c r="P62" i="13"/>
  <c r="Q62" i="13"/>
  <c r="H59" i="13"/>
  <c r="L59" i="13"/>
  <c r="I59" i="13"/>
  <c r="J59" i="13"/>
  <c r="K59" i="13"/>
  <c r="T57" i="13"/>
  <c r="U57" i="13"/>
  <c r="V57" i="13"/>
  <c r="R57" i="13"/>
  <c r="S57" i="13"/>
  <c r="G56" i="13"/>
  <c r="E56" i="13"/>
  <c r="F56" i="13"/>
  <c r="D56" i="13"/>
  <c r="C56" i="13"/>
  <c r="M54" i="13"/>
  <c r="N54" i="13"/>
  <c r="O54" i="13"/>
  <c r="Q54" i="13"/>
  <c r="P54" i="13"/>
  <c r="L51" i="13"/>
  <c r="H51" i="13"/>
  <c r="I51" i="13"/>
  <c r="J51" i="13"/>
  <c r="K51" i="13"/>
  <c r="R49" i="13"/>
  <c r="S49" i="13"/>
  <c r="V49" i="13"/>
  <c r="T49" i="13"/>
  <c r="U49" i="13"/>
  <c r="E48" i="13"/>
  <c r="F48" i="13"/>
  <c r="D48" i="13"/>
  <c r="G48" i="13"/>
  <c r="C48" i="13"/>
  <c r="O46" i="13"/>
  <c r="P46" i="13"/>
  <c r="M46" i="13"/>
  <c r="N46" i="13"/>
  <c r="Q46" i="13"/>
  <c r="L43" i="13"/>
  <c r="H43" i="13"/>
  <c r="I43" i="13"/>
  <c r="J43" i="13"/>
  <c r="K43" i="13"/>
  <c r="R41" i="13"/>
  <c r="S41" i="13"/>
  <c r="V41" i="13"/>
  <c r="T41" i="13"/>
  <c r="U41" i="13"/>
  <c r="E40" i="13"/>
  <c r="F40" i="13"/>
  <c r="G40" i="13"/>
  <c r="C40" i="13"/>
  <c r="D40" i="13"/>
  <c r="O38" i="13"/>
  <c r="P38" i="13"/>
  <c r="Q38" i="13"/>
  <c r="M38" i="13"/>
  <c r="N38" i="13"/>
  <c r="H35" i="13"/>
  <c r="J35" i="13"/>
  <c r="L35" i="13"/>
  <c r="K35" i="13"/>
  <c r="I35" i="13"/>
  <c r="T33" i="13"/>
  <c r="U33" i="13"/>
  <c r="V33" i="13"/>
  <c r="R33" i="13"/>
  <c r="S33" i="13"/>
  <c r="G32" i="13"/>
  <c r="E32" i="13"/>
  <c r="F32" i="13"/>
  <c r="D32" i="13"/>
  <c r="C32" i="13"/>
  <c r="M30" i="13"/>
  <c r="N30" i="13"/>
  <c r="O30" i="13"/>
  <c r="Q30" i="13"/>
  <c r="P30" i="13"/>
  <c r="H27" i="13"/>
  <c r="J27" i="13"/>
  <c r="L27" i="13"/>
  <c r="I27" i="13"/>
  <c r="K27" i="13"/>
  <c r="T25" i="13"/>
  <c r="U25" i="13"/>
  <c r="V25" i="13"/>
  <c r="R25" i="13"/>
  <c r="S25" i="13"/>
  <c r="G24" i="13"/>
  <c r="E24" i="13"/>
  <c r="F24" i="13"/>
  <c r="D24" i="13"/>
  <c r="C24" i="13"/>
  <c r="M22" i="13"/>
  <c r="N22" i="13"/>
  <c r="O22" i="13"/>
  <c r="Q22" i="13"/>
  <c r="P22" i="13"/>
  <c r="H19" i="13"/>
  <c r="J19" i="13"/>
  <c r="L19" i="13"/>
  <c r="I19" i="13"/>
  <c r="K19" i="13"/>
  <c r="T17" i="13"/>
  <c r="U17" i="13"/>
  <c r="V17" i="13"/>
  <c r="R17" i="13"/>
  <c r="S17" i="13"/>
  <c r="G16" i="13"/>
  <c r="E16" i="13"/>
  <c r="F16" i="13"/>
  <c r="D16" i="13"/>
  <c r="C16" i="13"/>
  <c r="E58" i="18"/>
  <c r="E54" i="18"/>
  <c r="E50" i="18"/>
  <c r="E46" i="18"/>
  <c r="E42" i="18"/>
  <c r="E38" i="18"/>
  <c r="C37" i="18"/>
  <c r="E34" i="18"/>
  <c r="E30" i="18"/>
  <c r="E26" i="18"/>
  <c r="E22" i="18"/>
  <c r="E18" i="18"/>
  <c r="E14" i="18"/>
  <c r="C13" i="18"/>
  <c r="E10" i="18"/>
  <c r="O64" i="13"/>
  <c r="P64" i="13"/>
  <c r="Q64" i="13"/>
  <c r="M64" i="13"/>
  <c r="N64" i="13"/>
  <c r="V59" i="13"/>
  <c r="T59" i="13"/>
  <c r="U59" i="13"/>
  <c r="S59" i="13"/>
  <c r="R59" i="13"/>
  <c r="O32" i="13"/>
  <c r="P32" i="13"/>
  <c r="Q32" i="13"/>
  <c r="M32" i="13"/>
  <c r="N32" i="13"/>
  <c r="H21" i="13"/>
  <c r="I21" i="13"/>
  <c r="J21" i="13"/>
  <c r="L21" i="13"/>
  <c r="K21" i="13"/>
  <c r="K62" i="13"/>
  <c r="L62" i="13"/>
  <c r="H62" i="13"/>
  <c r="I62" i="13"/>
  <c r="J62" i="13"/>
  <c r="S60" i="13"/>
  <c r="T60" i="13"/>
  <c r="U60" i="13"/>
  <c r="R60" i="13"/>
  <c r="V60" i="13"/>
  <c r="F59" i="13"/>
  <c r="G59" i="13"/>
  <c r="D59" i="13"/>
  <c r="E59" i="13"/>
  <c r="C59" i="13"/>
  <c r="M57" i="13"/>
  <c r="N57" i="13"/>
  <c r="P57" i="13"/>
  <c r="Q57" i="13"/>
  <c r="O57" i="13"/>
  <c r="H54" i="13"/>
  <c r="K54" i="13"/>
  <c r="L54" i="13"/>
  <c r="I54" i="13"/>
  <c r="J54" i="13"/>
  <c r="R52" i="13"/>
  <c r="U52" i="13"/>
  <c r="V52" i="13"/>
  <c r="S52" i="13"/>
  <c r="T52" i="13"/>
  <c r="D51" i="13"/>
  <c r="E51" i="13"/>
  <c r="F51" i="13"/>
  <c r="G51" i="13"/>
  <c r="C51" i="13"/>
  <c r="N49" i="13"/>
  <c r="O49" i="13"/>
  <c r="P49" i="13"/>
  <c r="Q49" i="13"/>
  <c r="M49" i="13"/>
  <c r="K46" i="13"/>
  <c r="L46" i="13"/>
  <c r="H46" i="13"/>
  <c r="I46" i="13"/>
  <c r="J46" i="13"/>
  <c r="R44" i="13"/>
  <c r="U44" i="13"/>
  <c r="V44" i="13"/>
  <c r="S44" i="13"/>
  <c r="T44" i="13"/>
  <c r="D43" i="13"/>
  <c r="E43" i="13"/>
  <c r="F43" i="13"/>
  <c r="C43" i="13"/>
  <c r="G43" i="13"/>
  <c r="N41" i="13"/>
  <c r="O41" i="13"/>
  <c r="P41" i="13"/>
  <c r="M41" i="13"/>
  <c r="Q41" i="13"/>
  <c r="K38" i="13"/>
  <c r="L38" i="13"/>
  <c r="H38" i="13"/>
  <c r="J38" i="13"/>
  <c r="I38" i="13"/>
  <c r="R36" i="13"/>
  <c r="U36" i="13"/>
  <c r="V36" i="13"/>
  <c r="S36" i="13"/>
  <c r="T36" i="13"/>
  <c r="F35" i="13"/>
  <c r="G35" i="13"/>
  <c r="D35" i="13"/>
  <c r="E35" i="13"/>
  <c r="C35" i="13"/>
  <c r="M33" i="13"/>
  <c r="N33" i="13"/>
  <c r="P33" i="13"/>
  <c r="O33" i="13"/>
  <c r="Q33" i="13"/>
  <c r="I30" i="13"/>
  <c r="K30" i="13"/>
  <c r="L30" i="13"/>
  <c r="H30" i="13"/>
  <c r="J30" i="13"/>
  <c r="S28" i="13"/>
  <c r="T28" i="13"/>
  <c r="U28" i="13"/>
  <c r="R28" i="13"/>
  <c r="V28" i="13"/>
  <c r="F27" i="13"/>
  <c r="G27" i="13"/>
  <c r="D27" i="13"/>
  <c r="E27" i="13"/>
  <c r="C27" i="13"/>
  <c r="M25" i="13"/>
  <c r="N25" i="13"/>
  <c r="P25" i="13"/>
  <c r="O25" i="13"/>
  <c r="Q25" i="13"/>
  <c r="I22" i="13"/>
  <c r="K22" i="13"/>
  <c r="L22" i="13"/>
  <c r="H22" i="13"/>
  <c r="J22" i="13"/>
  <c r="S20" i="13"/>
  <c r="T20" i="13"/>
  <c r="U20" i="13"/>
  <c r="R20" i="13"/>
  <c r="V20" i="13"/>
  <c r="F19" i="13"/>
  <c r="G19" i="13"/>
  <c r="D19" i="13"/>
  <c r="E19" i="13"/>
  <c r="C19" i="13"/>
  <c r="M17" i="13"/>
  <c r="N17" i="13"/>
  <c r="P17" i="13"/>
  <c r="O17" i="13"/>
  <c r="Q17" i="13"/>
  <c r="D58" i="18"/>
  <c r="D54" i="18"/>
  <c r="D50" i="18"/>
  <c r="D46" i="18"/>
  <c r="D42" i="18"/>
  <c r="D38" i="18"/>
  <c r="D34" i="18"/>
  <c r="D30" i="18"/>
  <c r="D26" i="18"/>
  <c r="D22" i="18"/>
  <c r="D18" i="18"/>
  <c r="D14" i="18"/>
  <c r="D10" i="18"/>
  <c r="E34" i="13"/>
  <c r="G34" i="13"/>
  <c r="D34" i="13"/>
  <c r="C34" i="13"/>
  <c r="F34" i="13"/>
  <c r="E18" i="13"/>
  <c r="G18" i="13"/>
  <c r="D18" i="13"/>
  <c r="C18" i="13"/>
  <c r="F18" i="13"/>
  <c r="S63" i="13"/>
  <c r="T63" i="13"/>
  <c r="R63" i="13"/>
  <c r="V63" i="13"/>
  <c r="U63" i="13"/>
  <c r="F62" i="13"/>
  <c r="G62" i="13"/>
  <c r="C62" i="13"/>
  <c r="D62" i="13"/>
  <c r="E62" i="13"/>
  <c r="M60" i="13"/>
  <c r="Q60" i="13"/>
  <c r="O60" i="13"/>
  <c r="N60" i="13"/>
  <c r="P60" i="13"/>
  <c r="L57" i="13"/>
  <c r="J57" i="13"/>
  <c r="K57" i="13"/>
  <c r="H57" i="13"/>
  <c r="I57" i="13"/>
  <c r="R55" i="13"/>
  <c r="S55" i="13"/>
  <c r="T55" i="13"/>
  <c r="U55" i="13"/>
  <c r="V55" i="13"/>
  <c r="D54" i="13"/>
  <c r="G54" i="13"/>
  <c r="E54" i="13"/>
  <c r="C54" i="13"/>
  <c r="F54" i="13"/>
  <c r="Q52" i="13"/>
  <c r="M52" i="13"/>
  <c r="N52" i="13"/>
  <c r="O52" i="13"/>
  <c r="P52" i="13"/>
  <c r="J49" i="13"/>
  <c r="K49" i="13"/>
  <c r="L49" i="13"/>
  <c r="I49" i="13"/>
  <c r="H49" i="13"/>
  <c r="T47" i="13"/>
  <c r="U47" i="13"/>
  <c r="V47" i="13"/>
  <c r="R47" i="13"/>
  <c r="S47" i="13"/>
  <c r="D46" i="13"/>
  <c r="G46" i="13"/>
  <c r="C46" i="13"/>
  <c r="E46" i="13"/>
  <c r="F46" i="13"/>
  <c r="Q44" i="13"/>
  <c r="M44" i="13"/>
  <c r="N44" i="13"/>
  <c r="O44" i="13"/>
  <c r="P44" i="13"/>
  <c r="J41" i="13"/>
  <c r="K41" i="13"/>
  <c r="H41" i="13"/>
  <c r="I41" i="13"/>
  <c r="L41" i="13"/>
  <c r="T39" i="13"/>
  <c r="U39" i="13"/>
  <c r="R39" i="13"/>
  <c r="S39" i="13"/>
  <c r="V39" i="13"/>
  <c r="D38" i="13"/>
  <c r="G38" i="13"/>
  <c r="E38" i="13"/>
  <c r="C38" i="13"/>
  <c r="F38" i="13"/>
  <c r="Q36" i="13"/>
  <c r="M36" i="13"/>
  <c r="N36" i="13"/>
  <c r="O36" i="13"/>
  <c r="P36" i="13"/>
  <c r="L33" i="13"/>
  <c r="H33" i="13"/>
  <c r="J33" i="13"/>
  <c r="K33" i="13"/>
  <c r="I33" i="13"/>
  <c r="R31" i="13"/>
  <c r="S31" i="13"/>
  <c r="T31" i="13"/>
  <c r="V31" i="13"/>
  <c r="U31" i="13"/>
  <c r="E30" i="13"/>
  <c r="F30" i="13"/>
  <c r="G30" i="13"/>
  <c r="D30" i="13"/>
  <c r="C30" i="13"/>
  <c r="M28" i="13"/>
  <c r="O28" i="13"/>
  <c r="Q28" i="13"/>
  <c r="N28" i="13"/>
  <c r="P28" i="13"/>
  <c r="L25" i="13"/>
  <c r="H25" i="13"/>
  <c r="J25" i="13"/>
  <c r="K25" i="13"/>
  <c r="I25" i="13"/>
  <c r="R23" i="13"/>
  <c r="S23" i="13"/>
  <c r="T23" i="13"/>
  <c r="V23" i="13"/>
  <c r="U23" i="13"/>
  <c r="E22" i="13"/>
  <c r="F22" i="13"/>
  <c r="G22" i="13"/>
  <c r="D22" i="13"/>
  <c r="C22" i="13"/>
  <c r="M20" i="13"/>
  <c r="O20" i="13"/>
  <c r="Q20" i="13"/>
  <c r="N20" i="13"/>
  <c r="P20" i="13"/>
  <c r="L17" i="13"/>
  <c r="H17" i="13"/>
  <c r="J17" i="13"/>
  <c r="K17" i="13"/>
  <c r="I17" i="13"/>
  <c r="R15" i="13"/>
  <c r="U15" i="13"/>
  <c r="T15" i="13"/>
  <c r="V15" i="13"/>
  <c r="S15" i="13"/>
  <c r="E59" i="18"/>
  <c r="C58" i="18"/>
  <c r="E55" i="18"/>
  <c r="C54" i="18"/>
  <c r="E51" i="18"/>
  <c r="C50" i="18"/>
  <c r="E47" i="18"/>
  <c r="C46" i="18"/>
  <c r="E43" i="18"/>
  <c r="C42" i="18"/>
  <c r="E39" i="18"/>
  <c r="C38" i="18"/>
  <c r="E35" i="18"/>
  <c r="C34" i="18"/>
  <c r="E31" i="18"/>
  <c r="C30" i="18"/>
  <c r="E27" i="18"/>
  <c r="C26" i="18"/>
  <c r="E23" i="18"/>
  <c r="C22" i="18"/>
  <c r="E19" i="18"/>
  <c r="C18" i="18"/>
  <c r="E15" i="18"/>
  <c r="C14" i="18"/>
  <c r="E11" i="18"/>
  <c r="C10" i="18"/>
  <c r="H29" i="13"/>
  <c r="I29" i="13"/>
  <c r="J29" i="13"/>
  <c r="L29" i="13"/>
  <c r="K29" i="13"/>
  <c r="V27" i="13"/>
  <c r="R27" i="13"/>
  <c r="T27" i="13"/>
  <c r="U27" i="13"/>
  <c r="S27" i="13"/>
  <c r="P63" i="13"/>
  <c r="Q63" i="13"/>
  <c r="M63" i="13"/>
  <c r="N63" i="13"/>
  <c r="O63" i="13"/>
  <c r="K60" i="13"/>
  <c r="L60" i="13"/>
  <c r="I60" i="13"/>
  <c r="J60" i="13"/>
  <c r="H60" i="13"/>
  <c r="R58" i="13"/>
  <c r="S58" i="13"/>
  <c r="T58" i="13"/>
  <c r="U58" i="13"/>
  <c r="V58" i="13"/>
  <c r="D57" i="13"/>
  <c r="E57" i="13"/>
  <c r="F57" i="13"/>
  <c r="G57" i="13"/>
  <c r="C57" i="13"/>
  <c r="P55" i="13"/>
  <c r="Q55" i="13"/>
  <c r="M55" i="13"/>
  <c r="N55" i="13"/>
  <c r="O55" i="13"/>
  <c r="I52" i="13"/>
  <c r="J52" i="13"/>
  <c r="H52" i="13"/>
  <c r="K52" i="13"/>
  <c r="L52" i="13"/>
  <c r="S50" i="13"/>
  <c r="T50" i="13"/>
  <c r="R50" i="13"/>
  <c r="V50" i="13"/>
  <c r="U50" i="13"/>
  <c r="F49" i="13"/>
  <c r="G49" i="13"/>
  <c r="D49" i="13"/>
  <c r="C49" i="13"/>
  <c r="E49" i="13"/>
  <c r="P47" i="13"/>
  <c r="Q47" i="13"/>
  <c r="M47" i="13"/>
  <c r="N47" i="13"/>
  <c r="O47" i="13"/>
  <c r="I44" i="13"/>
  <c r="J44" i="13"/>
  <c r="K44" i="13"/>
  <c r="L44" i="13"/>
  <c r="H44" i="13"/>
  <c r="S42" i="13"/>
  <c r="T42" i="13"/>
  <c r="U42" i="13"/>
  <c r="V42" i="13"/>
  <c r="R42" i="13"/>
  <c r="F41" i="13"/>
  <c r="G41" i="13"/>
  <c r="D41" i="13"/>
  <c r="E41" i="13"/>
  <c r="C41" i="13"/>
  <c r="P39" i="13"/>
  <c r="Q39" i="13"/>
  <c r="M39" i="13"/>
  <c r="N39" i="13"/>
  <c r="O39" i="13"/>
  <c r="I36" i="13"/>
  <c r="J36" i="13"/>
  <c r="H36" i="13"/>
  <c r="K36" i="13"/>
  <c r="L36" i="13"/>
  <c r="R34" i="13"/>
  <c r="S34" i="13"/>
  <c r="U34" i="13"/>
  <c r="T34" i="13"/>
  <c r="V34" i="13"/>
  <c r="D33" i="13"/>
  <c r="E33" i="13"/>
  <c r="F33" i="13"/>
  <c r="G33" i="13"/>
  <c r="C33" i="13"/>
  <c r="N31" i="13"/>
  <c r="P31" i="13"/>
  <c r="Q31" i="13"/>
  <c r="M31" i="13"/>
  <c r="O31" i="13"/>
  <c r="K28" i="13"/>
  <c r="L28" i="13"/>
  <c r="I28" i="13"/>
  <c r="J28" i="13"/>
  <c r="H28" i="13"/>
  <c r="R26" i="13"/>
  <c r="S26" i="13"/>
  <c r="U26" i="13"/>
  <c r="V26" i="13"/>
  <c r="T26" i="13"/>
  <c r="D25" i="13"/>
  <c r="E25" i="13"/>
  <c r="F25" i="13"/>
  <c r="C25" i="13"/>
  <c r="G25" i="13"/>
  <c r="N23" i="13"/>
  <c r="P23" i="13"/>
  <c r="Q23" i="13"/>
  <c r="M23" i="13"/>
  <c r="O23" i="13"/>
  <c r="K20" i="13"/>
  <c r="L20" i="13"/>
  <c r="I20" i="13"/>
  <c r="J20" i="13"/>
  <c r="H20" i="13"/>
  <c r="R18" i="13"/>
  <c r="S18" i="13"/>
  <c r="U18" i="13"/>
  <c r="T18" i="13"/>
  <c r="V18" i="13"/>
  <c r="D17" i="13"/>
  <c r="E17" i="13"/>
  <c r="F17" i="13"/>
  <c r="G17" i="13"/>
  <c r="C17" i="13"/>
  <c r="Q15" i="13"/>
  <c r="M15" i="13"/>
  <c r="O15" i="13"/>
  <c r="N15" i="13"/>
  <c r="P15" i="13"/>
  <c r="D51" i="18"/>
  <c r="D47" i="18"/>
  <c r="D19" i="18"/>
  <c r="C17" i="26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M65" i="13" l="1"/>
  <c r="N65" i="13"/>
  <c r="O65" i="13"/>
  <c r="P65" i="13"/>
  <c r="Q65" i="13"/>
  <c r="C60" i="18"/>
  <c r="U65" i="13"/>
  <c r="V65" i="13"/>
  <c r="R65" i="13"/>
  <c r="S65" i="13"/>
  <c r="T65" i="13"/>
  <c r="E60" i="18"/>
  <c r="L65" i="13"/>
  <c r="J65" i="13"/>
  <c r="K65" i="13"/>
  <c r="H65" i="13"/>
  <c r="I65" i="13"/>
  <c r="D60" i="18"/>
  <c r="E65" i="13"/>
  <c r="F65" i="13"/>
  <c r="D65" i="13"/>
  <c r="C65" i="13"/>
  <c r="G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T61" i="20" s="1"/>
  <c r="S61" i="20"/>
  <c r="V61" i="20" s="1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T12" i="20"/>
  <c r="U12" i="20"/>
  <c r="V12" i="20"/>
  <c r="W12" i="20"/>
  <c r="X12" i="20"/>
  <c r="T13" i="20"/>
  <c r="V13" i="20"/>
  <c r="W13" i="20"/>
  <c r="X13" i="20"/>
  <c r="T14" i="20"/>
  <c r="U14" i="20"/>
  <c r="V14" i="20"/>
  <c r="W14" i="20"/>
  <c r="X14" i="20"/>
  <c r="T15" i="20"/>
  <c r="U15" i="20"/>
  <c r="V15" i="20"/>
  <c r="W15" i="20"/>
  <c r="X15" i="20"/>
  <c r="T16" i="20"/>
  <c r="U16" i="20"/>
  <c r="V16" i="20"/>
  <c r="W16" i="20"/>
  <c r="X16" i="20"/>
  <c r="T17" i="20"/>
  <c r="U17" i="20"/>
  <c r="V17" i="20"/>
  <c r="W17" i="20"/>
  <c r="X17" i="20"/>
  <c r="T18" i="20"/>
  <c r="U18" i="20"/>
  <c r="V18" i="20"/>
  <c r="W18" i="20"/>
  <c r="X18" i="20"/>
  <c r="T19" i="20"/>
  <c r="U19" i="20"/>
  <c r="V19" i="20"/>
  <c r="W19" i="20"/>
  <c r="X19" i="20"/>
  <c r="T20" i="20"/>
  <c r="U20" i="20"/>
  <c r="V20" i="20"/>
  <c r="W20" i="20"/>
  <c r="X20" i="20"/>
  <c r="T21" i="20"/>
  <c r="U21" i="20"/>
  <c r="V21" i="20"/>
  <c r="W21" i="20"/>
  <c r="X21" i="20"/>
  <c r="T22" i="20"/>
  <c r="U22" i="20"/>
  <c r="V22" i="20"/>
  <c r="W22" i="20"/>
  <c r="X22" i="20"/>
  <c r="T23" i="20"/>
  <c r="U23" i="20"/>
  <c r="V23" i="20"/>
  <c r="W23" i="20"/>
  <c r="X23" i="20"/>
  <c r="T24" i="20"/>
  <c r="U24" i="20"/>
  <c r="V24" i="20"/>
  <c r="W24" i="20"/>
  <c r="X24" i="20"/>
  <c r="T25" i="20"/>
  <c r="U25" i="20"/>
  <c r="V25" i="20"/>
  <c r="W25" i="20"/>
  <c r="X25" i="20"/>
  <c r="T26" i="20"/>
  <c r="U26" i="20"/>
  <c r="V26" i="20"/>
  <c r="W26" i="20"/>
  <c r="X26" i="20"/>
  <c r="T27" i="20"/>
  <c r="U27" i="20"/>
  <c r="V27" i="20"/>
  <c r="W27" i="20"/>
  <c r="X27" i="20"/>
  <c r="T28" i="20"/>
  <c r="U28" i="20"/>
  <c r="V28" i="20"/>
  <c r="W28" i="20"/>
  <c r="X28" i="20"/>
  <c r="T29" i="20"/>
  <c r="U29" i="20"/>
  <c r="V29" i="20"/>
  <c r="W29" i="20"/>
  <c r="X29" i="20"/>
  <c r="T30" i="20"/>
  <c r="U30" i="20"/>
  <c r="V30" i="20"/>
  <c r="W30" i="20"/>
  <c r="X30" i="20"/>
  <c r="T31" i="20"/>
  <c r="U31" i="20"/>
  <c r="V31" i="20"/>
  <c r="W31" i="20"/>
  <c r="X31" i="20"/>
  <c r="T32" i="20"/>
  <c r="U32" i="20"/>
  <c r="V32" i="20"/>
  <c r="W32" i="20"/>
  <c r="X32" i="20"/>
  <c r="T33" i="20"/>
  <c r="U33" i="20"/>
  <c r="V33" i="20"/>
  <c r="W33" i="20"/>
  <c r="X33" i="20"/>
  <c r="T34" i="20"/>
  <c r="U34" i="20"/>
  <c r="V34" i="20"/>
  <c r="W34" i="20"/>
  <c r="X34" i="20"/>
  <c r="T35" i="20"/>
  <c r="U35" i="20"/>
  <c r="V35" i="20"/>
  <c r="W35" i="20"/>
  <c r="X35" i="20"/>
  <c r="T36" i="20"/>
  <c r="U36" i="20"/>
  <c r="V36" i="20"/>
  <c r="W36" i="20"/>
  <c r="X36" i="20"/>
  <c r="T37" i="20"/>
  <c r="U37" i="20"/>
  <c r="V37" i="20"/>
  <c r="W37" i="20"/>
  <c r="X37" i="20"/>
  <c r="T38" i="20"/>
  <c r="U38" i="20"/>
  <c r="V38" i="20"/>
  <c r="W38" i="20"/>
  <c r="X38" i="20"/>
  <c r="T39" i="20"/>
  <c r="U39" i="20"/>
  <c r="V39" i="20"/>
  <c r="W39" i="20"/>
  <c r="X39" i="20"/>
  <c r="T40" i="20"/>
  <c r="U40" i="20"/>
  <c r="V40" i="20"/>
  <c r="W40" i="20"/>
  <c r="X40" i="20"/>
  <c r="T41" i="20"/>
  <c r="U41" i="20"/>
  <c r="V41" i="20"/>
  <c r="W41" i="20"/>
  <c r="X41" i="20"/>
  <c r="T42" i="20"/>
  <c r="U42" i="20"/>
  <c r="V42" i="20"/>
  <c r="W42" i="20"/>
  <c r="X42" i="20"/>
  <c r="T43" i="20"/>
  <c r="U43" i="20"/>
  <c r="V43" i="20"/>
  <c r="W43" i="20"/>
  <c r="X43" i="20"/>
  <c r="T44" i="20"/>
  <c r="U44" i="20"/>
  <c r="V44" i="20"/>
  <c r="W44" i="20"/>
  <c r="X44" i="20"/>
  <c r="T45" i="20"/>
  <c r="U45" i="20"/>
  <c r="V45" i="20"/>
  <c r="W45" i="20"/>
  <c r="X45" i="20"/>
  <c r="T46" i="20"/>
  <c r="U46" i="20"/>
  <c r="V46" i="20"/>
  <c r="W46" i="20"/>
  <c r="X46" i="20"/>
  <c r="T47" i="20"/>
  <c r="U47" i="20"/>
  <c r="V47" i="20"/>
  <c r="W47" i="20"/>
  <c r="X47" i="20"/>
  <c r="T48" i="20"/>
  <c r="U48" i="20"/>
  <c r="V48" i="20"/>
  <c r="W48" i="20"/>
  <c r="X48" i="20"/>
  <c r="T49" i="20"/>
  <c r="U49" i="20"/>
  <c r="V49" i="20"/>
  <c r="W49" i="20"/>
  <c r="X49" i="20"/>
  <c r="T50" i="20"/>
  <c r="U50" i="20"/>
  <c r="V50" i="20"/>
  <c r="W50" i="20"/>
  <c r="X50" i="20"/>
  <c r="T51" i="20"/>
  <c r="U51" i="20"/>
  <c r="V51" i="20"/>
  <c r="W51" i="20"/>
  <c r="X51" i="20"/>
  <c r="T52" i="20"/>
  <c r="U52" i="20"/>
  <c r="V52" i="20"/>
  <c r="W52" i="20"/>
  <c r="X52" i="20"/>
  <c r="T53" i="20"/>
  <c r="U53" i="20"/>
  <c r="V53" i="20"/>
  <c r="W53" i="20"/>
  <c r="X53" i="20"/>
  <c r="T54" i="20"/>
  <c r="U54" i="20"/>
  <c r="V54" i="20"/>
  <c r="W54" i="20"/>
  <c r="X54" i="20"/>
  <c r="T55" i="20"/>
  <c r="U55" i="20"/>
  <c r="V55" i="20"/>
  <c r="W55" i="20"/>
  <c r="X55" i="20"/>
  <c r="T56" i="20"/>
  <c r="U56" i="20"/>
  <c r="V56" i="20"/>
  <c r="W56" i="20"/>
  <c r="X56" i="20"/>
  <c r="T57" i="20"/>
  <c r="U57" i="20"/>
  <c r="V57" i="20"/>
  <c r="W57" i="20"/>
  <c r="X57" i="20"/>
  <c r="T58" i="20"/>
  <c r="U58" i="20"/>
  <c r="V58" i="20"/>
  <c r="W58" i="20"/>
  <c r="X58" i="20"/>
  <c r="T59" i="20"/>
  <c r="U59" i="20"/>
  <c r="V59" i="20"/>
  <c r="W59" i="20"/>
  <c r="X59" i="20"/>
  <c r="T60" i="20"/>
  <c r="U60" i="20"/>
  <c r="V60" i="20"/>
  <c r="W60" i="20"/>
  <c r="X60" i="20"/>
  <c r="X11" i="20"/>
  <c r="W11" i="20"/>
  <c r="V11" i="20"/>
  <c r="U11" i="20"/>
  <c r="T11" i="20"/>
  <c r="U61" i="20" l="1"/>
</calcChain>
</file>

<file path=xl/sharedStrings.xml><?xml version="1.0" encoding="utf-8"?>
<sst xmlns="http://schemas.openxmlformats.org/spreadsheetml/2006/main" count="1756" uniqueCount="296">
  <si>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</si>
  <si>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</si>
  <si>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</si>
  <si>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</si>
  <si>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</si>
  <si>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</si>
  <si>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</si>
  <si>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</si>
  <si>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</si>
  <si>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</si>
  <si>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</si>
  <si>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</si>
  <si>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</si>
  <si>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</si>
  <si>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</si>
  <si>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</si>
  <si>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</si>
  <si>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</si>
  <si>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</si>
  <si>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</si>
  <si>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</si>
  <si>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</si>
  <si>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</si>
  <si>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</si>
  <si>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</si>
  <si>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</si>
  <si>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</si>
  <si>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</si>
  <si>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</si>
  <si>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</si>
  <si>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</si>
  <si>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</si>
  <si>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</si>
  <si>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</si>
  <si>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</si>
  <si>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</si>
  <si>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</si>
  <si>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</si>
  <si>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</si>
  <si>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</si>
  <si>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</si>
  <si>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</si>
  <si>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</si>
  <si>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</si>
  <si>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</si>
  <si>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</si>
  <si>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</si>
  <si>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</si>
  <si>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</si>
  <si>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</si>
  <si>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</si>
  <si>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</si>
  <si>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</si>
  <si>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</si>
  <si>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</si>
  <si>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</si>
  <si>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</si>
  <si>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</si>
  <si>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</si>
  <si>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</si>
  <si>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</si>
  <si>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</si>
  <si>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</si>
  <si>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</si>
  <si>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</si>
  <si>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</si>
  <si>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</si>
  <si>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</si>
  <si>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</si>
  <si>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</si>
  <si>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</si>
  <si>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</si>
  <si>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</si>
  <si>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</si>
  <si>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</si>
  <si>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</si>
  <si>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</si>
  <si>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</si>
  <si>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</si>
  <si>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</si>
  <si>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</si>
  <si>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</si>
  <si>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</si>
  <si>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</si>
  <si>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</si>
  <si>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</si>
  <si>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</si>
  <si>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</si>
  <si>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</si>
  <si>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</si>
  <si>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</si>
  <si>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</si>
  <si>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</si>
  <si>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</si>
  <si>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</si>
  <si>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</si>
  <si>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</si>
  <si>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</si>
  <si>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</si>
  <si>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</si>
  <si>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</si>
  <si>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</si>
  <si>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</si>
  <si>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</si>
  <si>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</si>
  <si>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</si>
  <si>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</si>
  <si>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</si>
  <si>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</si>
  <si>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</si>
  <si>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</si>
  <si>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</si>
  <si>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</si>
  <si>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</si>
  <si>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</si>
  <si>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</si>
  <si>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</si>
  <si>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</si>
  <si>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</si>
  <si>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</si>
  <si>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</si>
  <si>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</si>
  <si>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</si>
  <si>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</si>
  <si>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</si>
  <si>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</si>
  <si>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</si>
  <si>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</si>
  <si>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</si>
  <si>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</si>
  <si>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</si>
  <si>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</si>
  <si>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</si>
  <si>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</si>
  <si>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</si>
  <si>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</si>
  <si>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</si>
  <si>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</si>
  <si>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</si>
  <si>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</si>
  <si>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</si>
  <si>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</si>
  <si>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</si>
  <si>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</si>
  <si>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</si>
  <si>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</si>
  <si>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</si>
  <si>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</si>
  <si>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</si>
  <si>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</si>
  <si>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</si>
  <si>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</si>
  <si>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</si>
  <si>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</si>
  <si>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</si>
  <si>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</si>
  <si>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</si>
  <si>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</si>
  <si>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</si>
  <si>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</si>
  <si>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</si>
  <si>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</si>
  <si>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</si>
  <si>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</si>
  <si>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</si>
  <si>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</si>
  <si>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</si>
  <si>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</si>
  <si>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</si>
  <si>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</si>
  <si>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</si>
  <si>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</si>
  <si>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</si>
  <si>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</si>
  <si>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</si>
  <si>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</si>
  <si>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</si>
  <si>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</si>
  <si>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</si>
  <si>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</si>
  <si>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</si>
  <si>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</si>
  <si>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</si>
  <si>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</si>
  <si>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</si>
  <si>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</si>
  <si>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</si>
  <si>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</si>
  <si>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</si>
  <si>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</si>
  <si>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</si>
  <si>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</si>
  <si>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</si>
  <si>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</si>
  <si>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</si>
  <si>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</si>
  <si>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</si>
  <si>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</si>
  <si>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</si>
  <si>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</si>
  <si>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</si>
  <si>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</si>
  <si>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</si>
  <si>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</si>
  <si>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</si>
  <si>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</si>
  <si>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</si>
  <si>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</si>
  <si>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</si>
  <si>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</si>
  <si>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</si>
  <si>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</si>
  <si>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</si>
  <si>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</si>
  <si>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</si>
  <si>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</si>
  <si>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</si>
  <si>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</si>
  <si>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</si>
  <si>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</si>
  <si>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</si>
  <si>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</si>
  <si>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</si>
  <si>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</si>
  <si>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</si>
  <si>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</si>
  <si>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</si>
  <si>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</si>
  <si>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</si>
  <si>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</si>
  <si>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</si>
  <si>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</si>
  <si>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</si>
  <si>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</si>
  <si>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</si>
  <si>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</si>
  <si>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</si>
  <si>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</si>
  <si>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</si>
  <si>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</si>
  <si>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</si>
  <si>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</si>
  <si>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</si>
  <si>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</si>
  <si>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</si>
  <si>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</si>
  <si>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</si>
  <si>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</si>
  <si>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</si>
  <si>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</si>
  <si>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</si>
  <si>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</si>
  <si>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</si>
  <si>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</si>
  <si>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</si>
  <si>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</si>
  <si>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</si>
  <si>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</si>
  <si>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</si>
  <si>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</si>
  <si>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</si>
  <si>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</si>
  <si>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</si>
  <si>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</si>
  <si>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</si>
  <si>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</si>
  <si>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</si>
  <si>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</si>
  <si>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</si>
  <si>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</si>
  <si>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</si>
  <si>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</si>
  <si>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</si>
  <si>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</si>
  <si>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</si>
  <si>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</si>
  <si>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</si>
  <si>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</si>
  <si>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</si>
  <si>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</si>
  <si>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</si>
  <si>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</si>
  <si>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</si>
  <si>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</si>
  <si>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</si>
  <si>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</si>
  <si>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</si>
  <si>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</si>
  <si>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</si>
  <si>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</si>
  <si>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</si>
  <si>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</si>
  <si>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</si>
  <si>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</si>
  <si>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Nº Total</t>
  </si>
  <si>
    <t>población definitiva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</si>
</sst>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0" xfId="0" applyFont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11" fillId="0" borderId="31" xfId="0" applyNumberFormat="1" applyFont="1" applyBorder="1" applyAlignment="1">
      <alignment vertical="center"/>
    </xf>
    <xf numFmtId="4" fontId="11" fillId="0" borderId="31" xfId="0" applyNumberFormat="1" applyFont="1" applyBorder="1" applyAlignment="1">
      <alignment vertical="center"/>
    </xf>
    <xf numFmtId="165" fontId="11" fillId="0" borderId="32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165" fontId="3" fillId="7" borderId="29" xfId="0" applyNumberFormat="1" applyFont="1" applyFill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1064823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9" t="s">
        <v>0</v>
      </c>
      <c r="C18" s="69"/>
      <c r="D18" s="2"/>
      <c r="E18" s="2"/>
      <c r="F18" s="2"/>
      <c r="G18" s="2"/>
      <c r="H18" s="2"/>
      <c r="I18" s="2"/>
      <c r="J18" s="2"/>
    </row>
    <row r="19" spans="2:10" ht="14.25" x14ac:dyDescent="0.2">
      <c r="B19" s="69" t="s">
        <v>1</v>
      </c>
      <c r="C19" s="69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289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4" t="s">
        <v>23</v>
      </c>
      <c r="D9" s="74"/>
      <c r="E9" s="74"/>
      <c r="F9" s="74"/>
      <c r="G9" s="74"/>
      <c r="H9" s="75"/>
      <c r="I9" s="76" t="s">
        <v>24</v>
      </c>
      <c r="J9" s="74"/>
      <c r="K9" s="74"/>
      <c r="L9" s="74"/>
      <c r="M9" s="74"/>
      <c r="N9" s="75"/>
      <c r="O9" s="76" t="s">
        <v>25</v>
      </c>
      <c r="P9" s="74"/>
      <c r="Q9" s="74"/>
      <c r="R9" s="74"/>
      <c r="S9" s="74"/>
      <c r="T9" s="75"/>
      <c r="U9" s="76" t="s">
        <v>26</v>
      </c>
      <c r="V9" s="74"/>
      <c r="W9" s="74"/>
      <c r="X9" s="74"/>
      <c r="Y9" s="74"/>
      <c r="Z9" s="75"/>
      <c r="AA9" s="76" t="s">
        <v>27</v>
      </c>
      <c r="AB9" s="74"/>
      <c r="AC9" s="74"/>
      <c r="AD9" s="74"/>
      <c r="AE9" s="74"/>
      <c r="AF9" s="75"/>
      <c r="AG9" s="76" t="s">
        <v>28</v>
      </c>
      <c r="AH9" s="74"/>
      <c r="AI9" s="74"/>
      <c r="AJ9" s="74"/>
      <c r="AK9" s="74"/>
      <c r="AL9" s="75"/>
      <c r="AM9" s="76" t="s">
        <v>29</v>
      </c>
      <c r="AN9" s="74"/>
      <c r="AO9" s="74"/>
      <c r="AP9" s="74"/>
      <c r="AQ9" s="74"/>
      <c r="AR9" s="75"/>
      <c r="AS9" s="76" t="s">
        <v>30</v>
      </c>
      <c r="AT9" s="74"/>
      <c r="AU9" s="74"/>
      <c r="AV9" s="74"/>
      <c r="AW9" s="74"/>
      <c r="AX9" s="74"/>
    </row>
    <row r="10" spans="2:50" ht="41.25" customHeight="1" thickBot="1" x14ac:dyDescent="0.25">
      <c r="C10" s="70" t="s">
        <v>31</v>
      </c>
      <c r="D10" s="72" t="s">
        <v>271</v>
      </c>
      <c r="E10" s="73"/>
      <c r="F10" s="70" t="s">
        <v>32</v>
      </c>
      <c r="G10" s="70" t="s">
        <v>33</v>
      </c>
      <c r="H10" s="70" t="s">
        <v>34</v>
      </c>
      <c r="I10" s="70" t="s">
        <v>31</v>
      </c>
      <c r="J10" s="72" t="s">
        <v>271</v>
      </c>
      <c r="K10" s="73"/>
      <c r="L10" s="70" t="s">
        <v>32</v>
      </c>
      <c r="M10" s="70" t="s">
        <v>33</v>
      </c>
      <c r="N10" s="70" t="s">
        <v>34</v>
      </c>
      <c r="O10" s="70" t="s">
        <v>31</v>
      </c>
      <c r="P10" s="72" t="s">
        <v>271</v>
      </c>
      <c r="Q10" s="73"/>
      <c r="R10" s="70" t="s">
        <v>32</v>
      </c>
      <c r="S10" s="70" t="s">
        <v>33</v>
      </c>
      <c r="T10" s="70" t="s">
        <v>34</v>
      </c>
      <c r="U10" s="70" t="s">
        <v>31</v>
      </c>
      <c r="V10" s="72" t="s">
        <v>271</v>
      </c>
      <c r="W10" s="73"/>
      <c r="X10" s="70" t="s">
        <v>32</v>
      </c>
      <c r="Y10" s="70" t="s">
        <v>33</v>
      </c>
      <c r="Z10" s="70" t="s">
        <v>34</v>
      </c>
      <c r="AA10" s="70" t="s">
        <v>31</v>
      </c>
      <c r="AB10" s="72" t="s">
        <v>271</v>
      </c>
      <c r="AC10" s="73"/>
      <c r="AD10" s="70" t="s">
        <v>32</v>
      </c>
      <c r="AE10" s="70" t="s">
        <v>33</v>
      </c>
      <c r="AF10" s="70" t="s">
        <v>34</v>
      </c>
      <c r="AG10" s="70" t="s">
        <v>31</v>
      </c>
      <c r="AH10" s="72" t="s">
        <v>271</v>
      </c>
      <c r="AI10" s="73"/>
      <c r="AJ10" s="70" t="s">
        <v>32</v>
      </c>
      <c r="AK10" s="70" t="s">
        <v>33</v>
      </c>
      <c r="AL10" s="70" t="s">
        <v>34</v>
      </c>
      <c r="AM10" s="70" t="s">
        <v>31</v>
      </c>
      <c r="AN10" s="72" t="s">
        <v>271</v>
      </c>
      <c r="AO10" s="73"/>
      <c r="AP10" s="70" t="s">
        <v>32</v>
      </c>
      <c r="AQ10" s="70" t="s">
        <v>33</v>
      </c>
      <c r="AR10" s="70" t="s">
        <v>34</v>
      </c>
      <c r="AS10" s="70" t="s">
        <v>31</v>
      </c>
      <c r="AT10" s="72" t="s">
        <v>271</v>
      </c>
      <c r="AU10" s="73"/>
      <c r="AV10" s="70" t="s">
        <v>32</v>
      </c>
      <c r="AW10" s="70" t="s">
        <v>33</v>
      </c>
      <c r="AX10" s="70" t="s">
        <v>34</v>
      </c>
    </row>
    <row r="11" spans="2:50" ht="15" thickBot="1" x14ac:dyDescent="0.25">
      <c r="C11" s="71"/>
      <c r="D11" s="63" t="s">
        <v>272</v>
      </c>
      <c r="E11" s="63" t="s">
        <v>273</v>
      </c>
      <c r="F11" s="71"/>
      <c r="G11" s="71"/>
      <c r="H11" s="71"/>
      <c r="I11" s="71"/>
      <c r="J11" s="63" t="s">
        <v>272</v>
      </c>
      <c r="K11" s="63" t="s">
        <v>273</v>
      </c>
      <c r="L11" s="71"/>
      <c r="M11" s="71"/>
      <c r="N11" s="71"/>
      <c r="O11" s="71"/>
      <c r="P11" s="63" t="s">
        <v>272</v>
      </c>
      <c r="Q11" s="63" t="s">
        <v>273</v>
      </c>
      <c r="R11" s="71"/>
      <c r="S11" s="71"/>
      <c r="T11" s="71"/>
      <c r="U11" s="71"/>
      <c r="V11" s="63" t="s">
        <v>272</v>
      </c>
      <c r="W11" s="63" t="s">
        <v>273</v>
      </c>
      <c r="X11" s="71"/>
      <c r="Y11" s="71"/>
      <c r="Z11" s="71"/>
      <c r="AA11" s="71"/>
      <c r="AB11" s="63" t="s">
        <v>272</v>
      </c>
      <c r="AC11" s="63" t="s">
        <v>273</v>
      </c>
      <c r="AD11" s="71"/>
      <c r="AE11" s="71"/>
      <c r="AF11" s="71"/>
      <c r="AG11" s="71"/>
      <c r="AH11" s="63" t="s">
        <v>272</v>
      </c>
      <c r="AI11" s="63" t="s">
        <v>273</v>
      </c>
      <c r="AJ11" s="71"/>
      <c r="AK11" s="71"/>
      <c r="AL11" s="71"/>
      <c r="AM11" s="71"/>
      <c r="AN11" s="63" t="s">
        <v>272</v>
      </c>
      <c r="AO11" s="63" t="s">
        <v>273</v>
      </c>
      <c r="AP11" s="71"/>
      <c r="AQ11" s="71"/>
      <c r="AR11" s="71"/>
      <c r="AS11" s="71"/>
      <c r="AT11" s="63" t="s">
        <v>272</v>
      </c>
      <c r="AU11" s="63" t="s">
        <v>273</v>
      </c>
      <c r="AV11" s="71"/>
      <c r="AW11" s="71"/>
      <c r="AX11" s="71"/>
    </row>
    <row r="12" spans="2:50" ht="20.100000000000001" customHeight="1" thickBot="1" x14ac:dyDescent="0.25">
      <c r="B12" s="3" t="s">
        <v>197</v>
      </c>
      <c r="C12" s="18">
        <v>4992</v>
      </c>
      <c r="D12" s="18">
        <v>212</v>
      </c>
      <c r="E12" s="18">
        <v>9</v>
      </c>
      <c r="F12" s="18">
        <v>57</v>
      </c>
      <c r="G12" s="18">
        <v>5253</v>
      </c>
      <c r="H12" s="18">
        <v>938</v>
      </c>
      <c r="I12" s="18">
        <v>1406</v>
      </c>
      <c r="J12" s="18">
        <v>119</v>
      </c>
      <c r="K12" s="18">
        <v>0</v>
      </c>
      <c r="L12" s="18">
        <v>0</v>
      </c>
      <c r="M12" s="18">
        <v>1526</v>
      </c>
      <c r="N12" s="18">
        <v>3</v>
      </c>
      <c r="O12" s="18">
        <v>2</v>
      </c>
      <c r="P12" s="18">
        <v>0</v>
      </c>
      <c r="Q12" s="18">
        <v>0</v>
      </c>
      <c r="R12" s="18">
        <v>2</v>
      </c>
      <c r="S12" s="18">
        <v>3</v>
      </c>
      <c r="T12" s="18">
        <v>3</v>
      </c>
      <c r="U12" s="18">
        <v>2789</v>
      </c>
      <c r="V12" s="18">
        <v>93</v>
      </c>
      <c r="W12" s="18">
        <v>9</v>
      </c>
      <c r="X12" s="18">
        <v>5</v>
      </c>
      <c r="Y12" s="18">
        <v>2843</v>
      </c>
      <c r="Z12" s="18">
        <v>713</v>
      </c>
      <c r="AA12" s="18">
        <v>696</v>
      </c>
      <c r="AB12" s="18">
        <v>0</v>
      </c>
      <c r="AC12" s="18">
        <v>0</v>
      </c>
      <c r="AD12" s="18">
        <v>50</v>
      </c>
      <c r="AE12" s="18">
        <v>766</v>
      </c>
      <c r="AF12" s="18">
        <v>204</v>
      </c>
      <c r="AG12" s="18">
        <v>99</v>
      </c>
      <c r="AH12" s="18">
        <v>0</v>
      </c>
      <c r="AI12" s="18">
        <v>0</v>
      </c>
      <c r="AJ12" s="18">
        <v>0</v>
      </c>
      <c r="AK12" s="18">
        <v>114</v>
      </c>
      <c r="AL12" s="18">
        <v>15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1</v>
      </c>
      <c r="AX12" s="18">
        <v>0</v>
      </c>
    </row>
    <row r="13" spans="2:50" ht="20.100000000000001" customHeight="1" thickBot="1" x14ac:dyDescent="0.25">
      <c r="B13" s="4" t="s">
        <v>198</v>
      </c>
      <c r="C13" s="19">
        <v>6820</v>
      </c>
      <c r="D13" s="19">
        <v>431</v>
      </c>
      <c r="E13" s="19">
        <v>28</v>
      </c>
      <c r="F13" s="19">
        <v>2</v>
      </c>
      <c r="G13" s="19">
        <v>7084</v>
      </c>
      <c r="H13" s="19">
        <v>1779</v>
      </c>
      <c r="I13" s="19">
        <v>2859</v>
      </c>
      <c r="J13" s="19">
        <v>167</v>
      </c>
      <c r="K13" s="19">
        <v>1</v>
      </c>
      <c r="L13" s="19">
        <v>0</v>
      </c>
      <c r="M13" s="19">
        <v>3007</v>
      </c>
      <c r="N13" s="19">
        <v>28</v>
      </c>
      <c r="O13" s="19">
        <v>15</v>
      </c>
      <c r="P13" s="19">
        <v>0</v>
      </c>
      <c r="Q13" s="19">
        <v>0</v>
      </c>
      <c r="R13" s="19">
        <v>1</v>
      </c>
      <c r="S13" s="19">
        <v>16</v>
      </c>
      <c r="T13" s="19">
        <v>24</v>
      </c>
      <c r="U13" s="19">
        <v>2411</v>
      </c>
      <c r="V13" s="19">
        <v>257</v>
      </c>
      <c r="W13" s="19">
        <v>27</v>
      </c>
      <c r="X13" s="19">
        <v>0</v>
      </c>
      <c r="Y13" s="19">
        <v>2521</v>
      </c>
      <c r="Z13" s="19">
        <v>1144</v>
      </c>
      <c r="AA13" s="19">
        <v>1206</v>
      </c>
      <c r="AB13" s="19">
        <v>0</v>
      </c>
      <c r="AC13" s="19">
        <v>0</v>
      </c>
      <c r="AD13" s="19">
        <v>1</v>
      </c>
      <c r="AE13" s="19">
        <v>1222</v>
      </c>
      <c r="AF13" s="19">
        <v>506</v>
      </c>
      <c r="AG13" s="19">
        <v>321</v>
      </c>
      <c r="AH13" s="19">
        <v>7</v>
      </c>
      <c r="AI13" s="19">
        <v>0</v>
      </c>
      <c r="AJ13" s="19">
        <v>0</v>
      </c>
      <c r="AK13" s="19">
        <v>313</v>
      </c>
      <c r="AL13" s="19">
        <v>69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8</v>
      </c>
      <c r="AT13" s="19">
        <v>0</v>
      </c>
      <c r="AU13" s="19">
        <v>0</v>
      </c>
      <c r="AV13" s="19">
        <v>0</v>
      </c>
      <c r="AW13" s="19">
        <v>5</v>
      </c>
      <c r="AX13" s="19">
        <v>8</v>
      </c>
    </row>
    <row r="14" spans="2:50" ht="20.100000000000001" customHeight="1" thickBot="1" x14ac:dyDescent="0.25">
      <c r="B14" s="4" t="s">
        <v>199</v>
      </c>
      <c r="C14" s="19">
        <v>2392</v>
      </c>
      <c r="D14" s="19">
        <v>1174</v>
      </c>
      <c r="E14" s="19">
        <v>38</v>
      </c>
      <c r="F14" s="19">
        <v>15</v>
      </c>
      <c r="G14" s="19">
        <v>3532</v>
      </c>
      <c r="H14" s="19">
        <v>709</v>
      </c>
      <c r="I14" s="19">
        <v>902</v>
      </c>
      <c r="J14" s="19">
        <v>527</v>
      </c>
      <c r="K14" s="19">
        <v>7</v>
      </c>
      <c r="L14" s="19">
        <v>0</v>
      </c>
      <c r="M14" s="19">
        <v>1440</v>
      </c>
      <c r="N14" s="19">
        <v>5</v>
      </c>
      <c r="O14" s="19">
        <v>12</v>
      </c>
      <c r="P14" s="19">
        <v>0</v>
      </c>
      <c r="Q14" s="19">
        <v>0</v>
      </c>
      <c r="R14" s="19">
        <v>0</v>
      </c>
      <c r="S14" s="19">
        <v>9</v>
      </c>
      <c r="T14" s="19">
        <v>5</v>
      </c>
      <c r="U14" s="19">
        <v>761</v>
      </c>
      <c r="V14" s="19">
        <v>645</v>
      </c>
      <c r="W14" s="19">
        <v>31</v>
      </c>
      <c r="X14" s="19">
        <v>15</v>
      </c>
      <c r="Y14" s="19">
        <v>1371</v>
      </c>
      <c r="Z14" s="19">
        <v>482</v>
      </c>
      <c r="AA14" s="19">
        <v>609</v>
      </c>
      <c r="AB14" s="19">
        <v>0</v>
      </c>
      <c r="AC14" s="19">
        <v>0</v>
      </c>
      <c r="AD14" s="19">
        <v>0</v>
      </c>
      <c r="AE14" s="19">
        <v>606</v>
      </c>
      <c r="AF14" s="19">
        <v>197</v>
      </c>
      <c r="AG14" s="19">
        <v>108</v>
      </c>
      <c r="AH14" s="19">
        <v>2</v>
      </c>
      <c r="AI14" s="19">
        <v>0</v>
      </c>
      <c r="AJ14" s="19">
        <v>0</v>
      </c>
      <c r="AK14" s="19">
        <v>106</v>
      </c>
      <c r="AL14" s="19">
        <v>20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</row>
    <row r="15" spans="2:50" ht="20.100000000000001" customHeight="1" thickBot="1" x14ac:dyDescent="0.25">
      <c r="B15" s="4" t="s">
        <v>200</v>
      </c>
      <c r="C15" s="19">
        <v>6475</v>
      </c>
      <c r="D15" s="19">
        <v>678</v>
      </c>
      <c r="E15" s="19">
        <v>331</v>
      </c>
      <c r="F15" s="19">
        <v>71</v>
      </c>
      <c r="G15" s="19">
        <v>7317</v>
      </c>
      <c r="H15" s="19">
        <v>1223</v>
      </c>
      <c r="I15" s="19">
        <v>1472</v>
      </c>
      <c r="J15" s="19">
        <v>365</v>
      </c>
      <c r="K15" s="19">
        <v>20</v>
      </c>
      <c r="L15" s="19">
        <v>5</v>
      </c>
      <c r="M15" s="19">
        <v>1863</v>
      </c>
      <c r="N15" s="19">
        <v>2</v>
      </c>
      <c r="O15" s="19">
        <v>5</v>
      </c>
      <c r="P15" s="19">
        <v>0</v>
      </c>
      <c r="Q15" s="19">
        <v>0</v>
      </c>
      <c r="R15" s="19">
        <v>0</v>
      </c>
      <c r="S15" s="19">
        <v>9</v>
      </c>
      <c r="T15" s="19">
        <v>2</v>
      </c>
      <c r="U15" s="19">
        <v>4053</v>
      </c>
      <c r="V15" s="19">
        <v>310</v>
      </c>
      <c r="W15" s="19">
        <v>310</v>
      </c>
      <c r="X15" s="19">
        <v>37</v>
      </c>
      <c r="Y15" s="19">
        <v>4562</v>
      </c>
      <c r="Z15" s="19">
        <v>822</v>
      </c>
      <c r="AA15" s="19">
        <v>570</v>
      </c>
      <c r="AB15" s="19">
        <v>0</v>
      </c>
      <c r="AC15" s="19">
        <v>0</v>
      </c>
      <c r="AD15" s="19">
        <v>29</v>
      </c>
      <c r="AE15" s="19">
        <v>495</v>
      </c>
      <c r="AF15" s="19">
        <v>363</v>
      </c>
      <c r="AG15" s="19">
        <v>374</v>
      </c>
      <c r="AH15" s="19">
        <v>3</v>
      </c>
      <c r="AI15" s="19">
        <v>1</v>
      </c>
      <c r="AJ15" s="19">
        <v>0</v>
      </c>
      <c r="AK15" s="19">
        <v>387</v>
      </c>
      <c r="AL15" s="19">
        <v>34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1</v>
      </c>
      <c r="AT15" s="19">
        <v>0</v>
      </c>
      <c r="AU15" s="19">
        <v>0</v>
      </c>
      <c r="AV15" s="19">
        <v>0</v>
      </c>
      <c r="AW15" s="19">
        <v>1</v>
      </c>
      <c r="AX15" s="19">
        <v>0</v>
      </c>
    </row>
    <row r="16" spans="2:50" ht="20.100000000000001" customHeight="1" thickBot="1" x14ac:dyDescent="0.25">
      <c r="B16" s="4" t="s">
        <v>201</v>
      </c>
      <c r="C16" s="19">
        <v>3088</v>
      </c>
      <c r="D16" s="19">
        <v>156</v>
      </c>
      <c r="E16" s="19">
        <v>36</v>
      </c>
      <c r="F16" s="19">
        <v>1</v>
      </c>
      <c r="G16" s="19">
        <v>3424</v>
      </c>
      <c r="H16" s="19">
        <v>805</v>
      </c>
      <c r="I16" s="19">
        <v>980</v>
      </c>
      <c r="J16" s="19">
        <v>93</v>
      </c>
      <c r="K16" s="19">
        <v>11</v>
      </c>
      <c r="L16" s="19">
        <v>0</v>
      </c>
      <c r="M16" s="19">
        <v>1084</v>
      </c>
      <c r="N16" s="19">
        <v>0</v>
      </c>
      <c r="O16" s="19">
        <v>5</v>
      </c>
      <c r="P16" s="19">
        <v>0</v>
      </c>
      <c r="Q16" s="19">
        <v>0</v>
      </c>
      <c r="R16" s="19">
        <v>0</v>
      </c>
      <c r="S16" s="19">
        <v>8</v>
      </c>
      <c r="T16" s="19">
        <v>6</v>
      </c>
      <c r="U16" s="19">
        <v>1544</v>
      </c>
      <c r="V16" s="19">
        <v>63</v>
      </c>
      <c r="W16" s="19">
        <v>25</v>
      </c>
      <c r="X16" s="19">
        <v>1</v>
      </c>
      <c r="Y16" s="19">
        <v>1733</v>
      </c>
      <c r="Z16" s="19">
        <v>588</v>
      </c>
      <c r="AA16" s="19">
        <v>463</v>
      </c>
      <c r="AB16" s="19">
        <v>0</v>
      </c>
      <c r="AC16" s="19">
        <v>0</v>
      </c>
      <c r="AD16" s="19">
        <v>0</v>
      </c>
      <c r="AE16" s="19">
        <v>505</v>
      </c>
      <c r="AF16" s="19">
        <v>199</v>
      </c>
      <c r="AG16" s="19">
        <v>96</v>
      </c>
      <c r="AH16" s="19">
        <v>0</v>
      </c>
      <c r="AI16" s="19">
        <v>0</v>
      </c>
      <c r="AJ16" s="19">
        <v>0</v>
      </c>
      <c r="AK16" s="19">
        <v>93</v>
      </c>
      <c r="AL16" s="19">
        <v>12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1</v>
      </c>
      <c r="AX16" s="19">
        <v>0</v>
      </c>
    </row>
    <row r="17" spans="2:50" ht="20.100000000000001" customHeight="1" thickBot="1" x14ac:dyDescent="0.25">
      <c r="B17" s="4" t="s">
        <v>202</v>
      </c>
      <c r="C17" s="19">
        <v>2776</v>
      </c>
      <c r="D17" s="19">
        <v>252</v>
      </c>
      <c r="E17" s="19">
        <v>63</v>
      </c>
      <c r="F17" s="19">
        <v>21</v>
      </c>
      <c r="G17" s="19">
        <v>2881</v>
      </c>
      <c r="H17" s="19">
        <v>842</v>
      </c>
      <c r="I17" s="19">
        <v>521</v>
      </c>
      <c r="J17" s="19">
        <v>42</v>
      </c>
      <c r="K17" s="19">
        <v>2</v>
      </c>
      <c r="L17" s="19">
        <v>0</v>
      </c>
      <c r="M17" s="19">
        <v>564</v>
      </c>
      <c r="N17" s="19">
        <v>4</v>
      </c>
      <c r="O17" s="19">
        <v>2</v>
      </c>
      <c r="P17" s="19">
        <v>0</v>
      </c>
      <c r="Q17" s="19">
        <v>0</v>
      </c>
      <c r="R17" s="19">
        <v>0</v>
      </c>
      <c r="S17" s="19">
        <v>1</v>
      </c>
      <c r="T17" s="19">
        <v>1</v>
      </c>
      <c r="U17" s="19">
        <v>1711</v>
      </c>
      <c r="V17" s="19">
        <v>210</v>
      </c>
      <c r="W17" s="19">
        <v>61</v>
      </c>
      <c r="X17" s="19">
        <v>18</v>
      </c>
      <c r="Y17" s="19">
        <v>1852</v>
      </c>
      <c r="Z17" s="19">
        <v>608</v>
      </c>
      <c r="AA17" s="19">
        <v>421</v>
      </c>
      <c r="AB17" s="19">
        <v>0</v>
      </c>
      <c r="AC17" s="19">
        <v>0</v>
      </c>
      <c r="AD17" s="19">
        <v>3</v>
      </c>
      <c r="AE17" s="19">
        <v>342</v>
      </c>
      <c r="AF17" s="19">
        <v>203</v>
      </c>
      <c r="AG17" s="19">
        <v>120</v>
      </c>
      <c r="AH17" s="19">
        <v>0</v>
      </c>
      <c r="AI17" s="19">
        <v>0</v>
      </c>
      <c r="AJ17" s="19">
        <v>0</v>
      </c>
      <c r="AK17" s="19">
        <v>122</v>
      </c>
      <c r="AL17" s="19">
        <v>25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</v>
      </c>
      <c r="AT17" s="19">
        <v>0</v>
      </c>
      <c r="AU17" s="19">
        <v>0</v>
      </c>
      <c r="AV17" s="19">
        <v>0</v>
      </c>
      <c r="AW17" s="19">
        <v>0</v>
      </c>
      <c r="AX17" s="19">
        <v>1</v>
      </c>
    </row>
    <row r="18" spans="2:50" ht="20.100000000000001" customHeight="1" thickBot="1" x14ac:dyDescent="0.25">
      <c r="B18" s="4" t="s">
        <v>203</v>
      </c>
      <c r="C18" s="19">
        <v>10704</v>
      </c>
      <c r="D18" s="19">
        <v>1286</v>
      </c>
      <c r="E18" s="19">
        <v>1790</v>
      </c>
      <c r="F18" s="19">
        <v>58</v>
      </c>
      <c r="G18" s="19">
        <v>13431</v>
      </c>
      <c r="H18" s="19">
        <v>2364</v>
      </c>
      <c r="I18" s="19">
        <v>3197</v>
      </c>
      <c r="J18" s="19">
        <v>791</v>
      </c>
      <c r="K18" s="19">
        <v>23</v>
      </c>
      <c r="L18" s="19">
        <v>5</v>
      </c>
      <c r="M18" s="19">
        <v>4022</v>
      </c>
      <c r="N18" s="19">
        <v>21</v>
      </c>
      <c r="O18" s="19">
        <v>13</v>
      </c>
      <c r="P18" s="19">
        <v>0</v>
      </c>
      <c r="Q18" s="19">
        <v>0</v>
      </c>
      <c r="R18" s="19">
        <v>2</v>
      </c>
      <c r="S18" s="19">
        <v>11</v>
      </c>
      <c r="T18" s="19">
        <v>9</v>
      </c>
      <c r="U18" s="19">
        <v>5459</v>
      </c>
      <c r="V18" s="19">
        <v>485</v>
      </c>
      <c r="W18" s="19">
        <v>1767</v>
      </c>
      <c r="X18" s="19">
        <v>21</v>
      </c>
      <c r="Y18" s="19">
        <v>7301</v>
      </c>
      <c r="Z18" s="19">
        <v>1549</v>
      </c>
      <c r="AA18" s="19">
        <v>1680</v>
      </c>
      <c r="AB18" s="19">
        <v>0</v>
      </c>
      <c r="AC18" s="19">
        <v>0</v>
      </c>
      <c r="AD18" s="19">
        <v>26</v>
      </c>
      <c r="AE18" s="19">
        <v>1717</v>
      </c>
      <c r="AF18" s="19">
        <v>708</v>
      </c>
      <c r="AG18" s="19">
        <v>352</v>
      </c>
      <c r="AH18" s="19">
        <v>10</v>
      </c>
      <c r="AI18" s="19">
        <v>0</v>
      </c>
      <c r="AJ18" s="19">
        <v>4</v>
      </c>
      <c r="AK18" s="19">
        <v>376</v>
      </c>
      <c r="AL18" s="19">
        <v>73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3</v>
      </c>
      <c r="AT18" s="19">
        <v>0</v>
      </c>
      <c r="AU18" s="19">
        <v>0</v>
      </c>
      <c r="AV18" s="19">
        <v>0</v>
      </c>
      <c r="AW18" s="19">
        <v>4</v>
      </c>
      <c r="AX18" s="19">
        <v>4</v>
      </c>
    </row>
    <row r="19" spans="2:50" ht="20.100000000000001" customHeight="1" thickBot="1" x14ac:dyDescent="0.25">
      <c r="B19" s="4" t="s">
        <v>204</v>
      </c>
      <c r="C19" s="19">
        <v>8341</v>
      </c>
      <c r="D19" s="19">
        <v>973</v>
      </c>
      <c r="E19" s="19">
        <v>1733</v>
      </c>
      <c r="F19" s="19">
        <v>15</v>
      </c>
      <c r="G19" s="19">
        <v>10567</v>
      </c>
      <c r="H19" s="19">
        <v>2165</v>
      </c>
      <c r="I19" s="19">
        <v>2267</v>
      </c>
      <c r="J19" s="19">
        <v>20</v>
      </c>
      <c r="K19" s="19">
        <v>0</v>
      </c>
      <c r="L19" s="19">
        <v>0</v>
      </c>
      <c r="M19" s="19">
        <v>2286</v>
      </c>
      <c r="N19" s="19">
        <v>6</v>
      </c>
      <c r="O19" s="19">
        <v>7</v>
      </c>
      <c r="P19" s="19">
        <v>0</v>
      </c>
      <c r="Q19" s="19">
        <v>0</v>
      </c>
      <c r="R19" s="19">
        <v>0</v>
      </c>
      <c r="S19" s="19">
        <v>9</v>
      </c>
      <c r="T19" s="19">
        <v>5</v>
      </c>
      <c r="U19" s="19">
        <v>4247</v>
      </c>
      <c r="V19" s="19">
        <v>953</v>
      </c>
      <c r="W19" s="19">
        <v>1733</v>
      </c>
      <c r="X19" s="19">
        <v>15</v>
      </c>
      <c r="Y19" s="19">
        <v>6575</v>
      </c>
      <c r="Z19" s="19">
        <v>1319</v>
      </c>
      <c r="AA19" s="19">
        <v>1352</v>
      </c>
      <c r="AB19" s="19">
        <v>0</v>
      </c>
      <c r="AC19" s="19">
        <v>0</v>
      </c>
      <c r="AD19" s="19">
        <v>0</v>
      </c>
      <c r="AE19" s="19">
        <v>1246</v>
      </c>
      <c r="AF19" s="19">
        <v>738</v>
      </c>
      <c r="AG19" s="19">
        <v>465</v>
      </c>
      <c r="AH19" s="19">
        <v>0</v>
      </c>
      <c r="AI19" s="19">
        <v>0</v>
      </c>
      <c r="AJ19" s="19">
        <v>0</v>
      </c>
      <c r="AK19" s="19">
        <v>448</v>
      </c>
      <c r="AL19" s="19">
        <v>94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3</v>
      </c>
      <c r="AT19" s="19">
        <v>0</v>
      </c>
      <c r="AU19" s="19">
        <v>0</v>
      </c>
      <c r="AV19" s="19">
        <v>0</v>
      </c>
      <c r="AW19" s="19">
        <v>3</v>
      </c>
      <c r="AX19" s="19">
        <v>3</v>
      </c>
    </row>
    <row r="20" spans="2:50" ht="20.100000000000001" customHeight="1" thickBot="1" x14ac:dyDescent="0.25">
      <c r="B20" s="4" t="s">
        <v>205</v>
      </c>
      <c r="C20" s="19">
        <v>790</v>
      </c>
      <c r="D20" s="19">
        <v>64</v>
      </c>
      <c r="E20" s="19">
        <v>17</v>
      </c>
      <c r="F20" s="19">
        <v>3</v>
      </c>
      <c r="G20" s="19">
        <v>816</v>
      </c>
      <c r="H20" s="19">
        <v>207</v>
      </c>
      <c r="I20" s="19">
        <v>318</v>
      </c>
      <c r="J20" s="19">
        <v>42</v>
      </c>
      <c r="K20" s="19">
        <v>0</v>
      </c>
      <c r="L20" s="19">
        <v>0</v>
      </c>
      <c r="M20" s="19">
        <v>348</v>
      </c>
      <c r="N20" s="19">
        <v>14</v>
      </c>
      <c r="O20" s="19">
        <v>3</v>
      </c>
      <c r="P20" s="19">
        <v>0</v>
      </c>
      <c r="Q20" s="19">
        <v>0</v>
      </c>
      <c r="R20" s="19">
        <v>1</v>
      </c>
      <c r="S20" s="19">
        <v>2</v>
      </c>
      <c r="T20" s="19">
        <v>3</v>
      </c>
      <c r="U20" s="19">
        <v>316</v>
      </c>
      <c r="V20" s="19">
        <v>22</v>
      </c>
      <c r="W20" s="19">
        <v>17</v>
      </c>
      <c r="X20" s="19">
        <v>0</v>
      </c>
      <c r="Y20" s="19">
        <v>300</v>
      </c>
      <c r="Z20" s="19">
        <v>133</v>
      </c>
      <c r="AA20" s="19">
        <v>128</v>
      </c>
      <c r="AB20" s="19">
        <v>0</v>
      </c>
      <c r="AC20" s="19">
        <v>0</v>
      </c>
      <c r="AD20" s="19">
        <v>2</v>
      </c>
      <c r="AE20" s="19">
        <v>145</v>
      </c>
      <c r="AF20" s="19">
        <v>49</v>
      </c>
      <c r="AG20" s="19">
        <v>25</v>
      </c>
      <c r="AH20" s="19">
        <v>0</v>
      </c>
      <c r="AI20" s="19">
        <v>0</v>
      </c>
      <c r="AJ20" s="19">
        <v>0</v>
      </c>
      <c r="AK20" s="19">
        <v>21</v>
      </c>
      <c r="AL20" s="19">
        <v>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</row>
    <row r="21" spans="2:50" ht="20.100000000000001" customHeight="1" thickBot="1" x14ac:dyDescent="0.25">
      <c r="B21" s="4" t="s">
        <v>206</v>
      </c>
      <c r="C21" s="19">
        <v>372</v>
      </c>
      <c r="D21" s="19">
        <v>53</v>
      </c>
      <c r="E21" s="19">
        <v>1</v>
      </c>
      <c r="F21" s="19">
        <v>2</v>
      </c>
      <c r="G21" s="19">
        <v>454</v>
      </c>
      <c r="H21" s="19">
        <v>29</v>
      </c>
      <c r="I21" s="19">
        <v>175</v>
      </c>
      <c r="J21" s="19">
        <v>19</v>
      </c>
      <c r="K21" s="19">
        <v>0</v>
      </c>
      <c r="L21" s="19">
        <v>0</v>
      </c>
      <c r="M21" s="19">
        <v>191</v>
      </c>
      <c r="N21" s="19">
        <v>3</v>
      </c>
      <c r="O21" s="19">
        <v>1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115</v>
      </c>
      <c r="V21" s="19">
        <v>10</v>
      </c>
      <c r="W21" s="19">
        <v>1</v>
      </c>
      <c r="X21" s="19">
        <v>1</v>
      </c>
      <c r="Y21" s="19">
        <v>166</v>
      </c>
      <c r="Z21" s="19">
        <v>14</v>
      </c>
      <c r="AA21" s="19">
        <v>49</v>
      </c>
      <c r="AB21" s="19">
        <v>0</v>
      </c>
      <c r="AC21" s="19">
        <v>0</v>
      </c>
      <c r="AD21" s="19">
        <v>1</v>
      </c>
      <c r="AE21" s="19">
        <v>46</v>
      </c>
      <c r="AF21" s="19">
        <v>6</v>
      </c>
      <c r="AG21" s="19">
        <v>32</v>
      </c>
      <c r="AH21" s="19">
        <v>24</v>
      </c>
      <c r="AI21" s="19">
        <v>0</v>
      </c>
      <c r="AJ21" s="19">
        <v>0</v>
      </c>
      <c r="AK21" s="19">
        <v>51</v>
      </c>
      <c r="AL21" s="19">
        <v>5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2:50" ht="20.100000000000001" customHeight="1" thickBot="1" x14ac:dyDescent="0.25">
      <c r="B22" s="4" t="s">
        <v>207</v>
      </c>
      <c r="C22" s="19">
        <v>3934</v>
      </c>
      <c r="D22" s="19">
        <v>1737</v>
      </c>
      <c r="E22" s="19">
        <v>995</v>
      </c>
      <c r="F22" s="19">
        <v>33</v>
      </c>
      <c r="G22" s="19">
        <v>6513</v>
      </c>
      <c r="H22" s="19">
        <v>765</v>
      </c>
      <c r="I22" s="19">
        <v>1308</v>
      </c>
      <c r="J22" s="19">
        <v>328</v>
      </c>
      <c r="K22" s="19">
        <v>11</v>
      </c>
      <c r="L22" s="19">
        <v>0</v>
      </c>
      <c r="M22" s="19">
        <v>1652</v>
      </c>
      <c r="N22" s="19">
        <v>2</v>
      </c>
      <c r="O22" s="19">
        <v>7</v>
      </c>
      <c r="P22" s="19">
        <v>0</v>
      </c>
      <c r="Q22" s="19">
        <v>0</v>
      </c>
      <c r="R22" s="19">
        <v>0</v>
      </c>
      <c r="S22" s="19">
        <v>10</v>
      </c>
      <c r="T22" s="19">
        <v>2</v>
      </c>
      <c r="U22" s="19">
        <v>1773</v>
      </c>
      <c r="V22" s="19">
        <v>1407</v>
      </c>
      <c r="W22" s="19">
        <v>984</v>
      </c>
      <c r="X22" s="19">
        <v>13</v>
      </c>
      <c r="Y22" s="19">
        <v>4002</v>
      </c>
      <c r="Z22" s="19">
        <v>539</v>
      </c>
      <c r="AA22" s="19">
        <v>671</v>
      </c>
      <c r="AB22" s="19">
        <v>0</v>
      </c>
      <c r="AC22" s="19">
        <v>0</v>
      </c>
      <c r="AD22" s="19">
        <v>17</v>
      </c>
      <c r="AE22" s="19">
        <v>669</v>
      </c>
      <c r="AF22" s="19">
        <v>208</v>
      </c>
      <c r="AG22" s="19">
        <v>174</v>
      </c>
      <c r="AH22" s="19">
        <v>2</v>
      </c>
      <c r="AI22" s="19">
        <v>0</v>
      </c>
      <c r="AJ22" s="19">
        <v>3</v>
      </c>
      <c r="AK22" s="19">
        <v>180</v>
      </c>
      <c r="AL22" s="19">
        <v>13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1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</row>
    <row r="23" spans="2:50" ht="20.100000000000001" customHeight="1" thickBot="1" x14ac:dyDescent="0.25">
      <c r="B23" s="4" t="s">
        <v>208</v>
      </c>
      <c r="C23" s="19">
        <v>3991</v>
      </c>
      <c r="D23" s="19">
        <v>379</v>
      </c>
      <c r="E23" s="19">
        <v>90</v>
      </c>
      <c r="F23" s="19">
        <v>16</v>
      </c>
      <c r="G23" s="19">
        <v>4192</v>
      </c>
      <c r="H23" s="19">
        <v>1028</v>
      </c>
      <c r="I23" s="19">
        <v>1282</v>
      </c>
      <c r="J23" s="19">
        <v>131</v>
      </c>
      <c r="K23" s="19">
        <v>14</v>
      </c>
      <c r="L23" s="19">
        <v>6</v>
      </c>
      <c r="M23" s="19">
        <v>1433</v>
      </c>
      <c r="N23" s="19">
        <v>14</v>
      </c>
      <c r="O23" s="19">
        <v>12</v>
      </c>
      <c r="P23" s="19">
        <v>0</v>
      </c>
      <c r="Q23" s="19">
        <v>0</v>
      </c>
      <c r="R23" s="19">
        <v>0</v>
      </c>
      <c r="S23" s="19">
        <v>8</v>
      </c>
      <c r="T23" s="19">
        <v>8</v>
      </c>
      <c r="U23" s="19">
        <v>1871</v>
      </c>
      <c r="V23" s="19">
        <v>243</v>
      </c>
      <c r="W23" s="19">
        <v>76</v>
      </c>
      <c r="X23" s="19">
        <v>5</v>
      </c>
      <c r="Y23" s="19">
        <v>1952</v>
      </c>
      <c r="Z23" s="19">
        <v>760</v>
      </c>
      <c r="AA23" s="19">
        <v>682</v>
      </c>
      <c r="AB23" s="19">
        <v>0</v>
      </c>
      <c r="AC23" s="19">
        <v>0</v>
      </c>
      <c r="AD23" s="19">
        <v>4</v>
      </c>
      <c r="AE23" s="19">
        <v>647</v>
      </c>
      <c r="AF23" s="19">
        <v>222</v>
      </c>
      <c r="AG23" s="19">
        <v>143</v>
      </c>
      <c r="AH23" s="19">
        <v>5</v>
      </c>
      <c r="AI23" s="19">
        <v>0</v>
      </c>
      <c r="AJ23" s="19">
        <v>1</v>
      </c>
      <c r="AK23" s="19">
        <v>151</v>
      </c>
      <c r="AL23" s="19">
        <v>22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1</v>
      </c>
      <c r="AX23" s="19">
        <v>2</v>
      </c>
    </row>
    <row r="24" spans="2:50" ht="20.100000000000001" customHeight="1" thickBot="1" x14ac:dyDescent="0.25">
      <c r="B24" s="4" t="s">
        <v>209</v>
      </c>
      <c r="C24" s="19">
        <v>6963</v>
      </c>
      <c r="D24" s="19">
        <v>2849</v>
      </c>
      <c r="E24" s="19">
        <v>190</v>
      </c>
      <c r="F24" s="19">
        <v>5</v>
      </c>
      <c r="G24" s="19">
        <v>9767</v>
      </c>
      <c r="H24" s="19">
        <v>2309</v>
      </c>
      <c r="I24" s="19">
        <v>2611</v>
      </c>
      <c r="J24" s="19">
        <v>431</v>
      </c>
      <c r="K24" s="19">
        <v>4</v>
      </c>
      <c r="L24" s="19">
        <v>0</v>
      </c>
      <c r="M24" s="19">
        <v>3062</v>
      </c>
      <c r="N24" s="19">
        <v>2</v>
      </c>
      <c r="O24" s="19">
        <v>10</v>
      </c>
      <c r="P24" s="19">
        <v>0</v>
      </c>
      <c r="Q24" s="19">
        <v>0</v>
      </c>
      <c r="R24" s="19">
        <v>0</v>
      </c>
      <c r="S24" s="19">
        <v>10</v>
      </c>
      <c r="T24" s="19">
        <v>11</v>
      </c>
      <c r="U24" s="19">
        <v>3003</v>
      </c>
      <c r="V24" s="19">
        <v>2417</v>
      </c>
      <c r="W24" s="19">
        <v>186</v>
      </c>
      <c r="X24" s="19">
        <v>5</v>
      </c>
      <c r="Y24" s="19">
        <v>5377</v>
      </c>
      <c r="Z24" s="19">
        <v>1800</v>
      </c>
      <c r="AA24" s="19">
        <v>1108</v>
      </c>
      <c r="AB24" s="19">
        <v>0</v>
      </c>
      <c r="AC24" s="19">
        <v>0</v>
      </c>
      <c r="AD24" s="19">
        <v>0</v>
      </c>
      <c r="AE24" s="19">
        <v>1088</v>
      </c>
      <c r="AF24" s="19">
        <v>461</v>
      </c>
      <c r="AG24" s="19">
        <v>230</v>
      </c>
      <c r="AH24" s="19">
        <v>1</v>
      </c>
      <c r="AI24" s="19">
        <v>0</v>
      </c>
      <c r="AJ24" s="19">
        <v>0</v>
      </c>
      <c r="AK24" s="19">
        <v>230</v>
      </c>
      <c r="AL24" s="19">
        <v>34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1</v>
      </c>
      <c r="AT24" s="19">
        <v>0</v>
      </c>
      <c r="AU24" s="19">
        <v>0</v>
      </c>
      <c r="AV24" s="19">
        <v>0</v>
      </c>
      <c r="AW24" s="19">
        <v>0</v>
      </c>
      <c r="AX24" s="19">
        <v>1</v>
      </c>
    </row>
    <row r="25" spans="2:50" ht="20.100000000000001" customHeight="1" thickBot="1" x14ac:dyDescent="0.25">
      <c r="B25" s="4" t="s">
        <v>210</v>
      </c>
      <c r="C25" s="19">
        <v>5554</v>
      </c>
      <c r="D25" s="19">
        <v>1369</v>
      </c>
      <c r="E25" s="19">
        <v>429</v>
      </c>
      <c r="F25" s="19">
        <v>44</v>
      </c>
      <c r="G25" s="19">
        <v>7420</v>
      </c>
      <c r="H25" s="19">
        <v>1041</v>
      </c>
      <c r="I25" s="19">
        <v>2396</v>
      </c>
      <c r="J25" s="19">
        <v>375</v>
      </c>
      <c r="K25" s="19">
        <v>4</v>
      </c>
      <c r="L25" s="19">
        <v>4</v>
      </c>
      <c r="M25" s="19">
        <v>2781</v>
      </c>
      <c r="N25" s="19">
        <v>1</v>
      </c>
      <c r="O25" s="19">
        <v>6</v>
      </c>
      <c r="P25" s="19">
        <v>2</v>
      </c>
      <c r="Q25" s="19">
        <v>0</v>
      </c>
      <c r="R25" s="19">
        <v>0</v>
      </c>
      <c r="S25" s="19">
        <v>7</v>
      </c>
      <c r="T25" s="19">
        <v>7</v>
      </c>
      <c r="U25" s="19">
        <v>2167</v>
      </c>
      <c r="V25" s="19">
        <v>955</v>
      </c>
      <c r="W25" s="19">
        <v>421</v>
      </c>
      <c r="X25" s="19">
        <v>37</v>
      </c>
      <c r="Y25" s="19">
        <v>3655</v>
      </c>
      <c r="Z25" s="19">
        <v>740</v>
      </c>
      <c r="AA25" s="19">
        <v>382</v>
      </c>
      <c r="AB25" s="19">
        <v>0</v>
      </c>
      <c r="AC25" s="19">
        <v>0</v>
      </c>
      <c r="AD25" s="19">
        <v>3</v>
      </c>
      <c r="AE25" s="19">
        <v>335</v>
      </c>
      <c r="AF25" s="19">
        <v>263</v>
      </c>
      <c r="AG25" s="19">
        <v>600</v>
      </c>
      <c r="AH25" s="19">
        <v>37</v>
      </c>
      <c r="AI25" s="19">
        <v>4</v>
      </c>
      <c r="AJ25" s="19">
        <v>0</v>
      </c>
      <c r="AK25" s="19">
        <v>639</v>
      </c>
      <c r="AL25" s="19">
        <v>29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3</v>
      </c>
      <c r="AT25" s="19">
        <v>0</v>
      </c>
      <c r="AU25" s="19">
        <v>0</v>
      </c>
      <c r="AV25" s="19">
        <v>0</v>
      </c>
      <c r="AW25" s="19">
        <v>3</v>
      </c>
      <c r="AX25" s="19">
        <v>1</v>
      </c>
    </row>
    <row r="26" spans="2:50" ht="20.100000000000001" customHeight="1" thickBot="1" x14ac:dyDescent="0.25">
      <c r="B26" s="4" t="s">
        <v>211</v>
      </c>
      <c r="C26" s="19">
        <v>5198</v>
      </c>
      <c r="D26" s="19">
        <v>947</v>
      </c>
      <c r="E26" s="19">
        <v>187</v>
      </c>
      <c r="F26" s="19">
        <v>44</v>
      </c>
      <c r="G26" s="19">
        <v>5871</v>
      </c>
      <c r="H26" s="19">
        <v>892</v>
      </c>
      <c r="I26" s="19">
        <v>2961</v>
      </c>
      <c r="J26" s="19">
        <v>620</v>
      </c>
      <c r="K26" s="19">
        <v>90</v>
      </c>
      <c r="L26" s="19">
        <v>0</v>
      </c>
      <c r="M26" s="19">
        <v>3669</v>
      </c>
      <c r="N26" s="19">
        <v>5</v>
      </c>
      <c r="O26" s="19">
        <v>10</v>
      </c>
      <c r="P26" s="19">
        <v>0</v>
      </c>
      <c r="Q26" s="19">
        <v>0</v>
      </c>
      <c r="R26" s="19">
        <v>1</v>
      </c>
      <c r="S26" s="19">
        <v>3</v>
      </c>
      <c r="T26" s="19">
        <v>10</v>
      </c>
      <c r="U26" s="19">
        <v>1667</v>
      </c>
      <c r="V26" s="19">
        <v>318</v>
      </c>
      <c r="W26" s="19">
        <v>95</v>
      </c>
      <c r="X26" s="19">
        <v>29</v>
      </c>
      <c r="Y26" s="19">
        <v>1645</v>
      </c>
      <c r="Z26" s="19">
        <v>632</v>
      </c>
      <c r="AA26" s="19">
        <v>327</v>
      </c>
      <c r="AB26" s="19">
        <v>0</v>
      </c>
      <c r="AC26" s="19">
        <v>0</v>
      </c>
      <c r="AD26" s="19">
        <v>12</v>
      </c>
      <c r="AE26" s="19">
        <v>324</v>
      </c>
      <c r="AF26" s="19">
        <v>199</v>
      </c>
      <c r="AG26" s="19">
        <v>232</v>
      </c>
      <c r="AH26" s="19">
        <v>9</v>
      </c>
      <c r="AI26" s="19">
        <v>2</v>
      </c>
      <c r="AJ26" s="19">
        <v>2</v>
      </c>
      <c r="AK26" s="19">
        <v>228</v>
      </c>
      <c r="AL26" s="19">
        <v>46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1</v>
      </c>
      <c r="AT26" s="19">
        <v>0</v>
      </c>
      <c r="AU26" s="19">
        <v>0</v>
      </c>
      <c r="AV26" s="19">
        <v>0</v>
      </c>
      <c r="AW26" s="19">
        <v>2</v>
      </c>
      <c r="AX26" s="19">
        <v>0</v>
      </c>
    </row>
    <row r="27" spans="2:50" ht="20.100000000000001" customHeight="1" thickBot="1" x14ac:dyDescent="0.25">
      <c r="B27" s="5" t="s">
        <v>212</v>
      </c>
      <c r="C27" s="27">
        <v>2650</v>
      </c>
      <c r="D27" s="27">
        <v>307</v>
      </c>
      <c r="E27" s="27">
        <v>46</v>
      </c>
      <c r="F27" s="27">
        <v>12</v>
      </c>
      <c r="G27" s="27">
        <v>2999</v>
      </c>
      <c r="H27" s="27">
        <v>566</v>
      </c>
      <c r="I27" s="27">
        <v>885</v>
      </c>
      <c r="J27" s="27">
        <v>238</v>
      </c>
      <c r="K27" s="27">
        <v>4</v>
      </c>
      <c r="L27" s="27">
        <v>3</v>
      </c>
      <c r="M27" s="27">
        <v>1120</v>
      </c>
      <c r="N27" s="27">
        <v>11</v>
      </c>
      <c r="O27" s="27">
        <v>2</v>
      </c>
      <c r="P27" s="27">
        <v>0</v>
      </c>
      <c r="Q27" s="27">
        <v>0</v>
      </c>
      <c r="R27" s="27">
        <v>0</v>
      </c>
      <c r="S27" s="27">
        <v>4</v>
      </c>
      <c r="T27" s="27">
        <v>5</v>
      </c>
      <c r="U27" s="27">
        <v>1312</v>
      </c>
      <c r="V27" s="27">
        <v>67</v>
      </c>
      <c r="W27" s="27">
        <v>39</v>
      </c>
      <c r="X27" s="27">
        <v>9</v>
      </c>
      <c r="Y27" s="27">
        <v>1450</v>
      </c>
      <c r="Z27" s="27">
        <v>380</v>
      </c>
      <c r="AA27" s="27">
        <v>355</v>
      </c>
      <c r="AB27" s="27">
        <v>0</v>
      </c>
      <c r="AC27" s="27">
        <v>0</v>
      </c>
      <c r="AD27" s="27">
        <v>0</v>
      </c>
      <c r="AE27" s="27">
        <v>318</v>
      </c>
      <c r="AF27" s="27">
        <v>148</v>
      </c>
      <c r="AG27" s="27">
        <v>94</v>
      </c>
      <c r="AH27" s="27">
        <v>2</v>
      </c>
      <c r="AI27" s="27">
        <v>3</v>
      </c>
      <c r="AJ27" s="27">
        <v>0</v>
      </c>
      <c r="AK27" s="27">
        <v>106</v>
      </c>
      <c r="AL27" s="27">
        <v>21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2</v>
      </c>
      <c r="AT27" s="27">
        <v>0</v>
      </c>
      <c r="AU27" s="27">
        <v>0</v>
      </c>
      <c r="AV27" s="27">
        <v>0</v>
      </c>
      <c r="AW27" s="27">
        <v>1</v>
      </c>
      <c r="AX27" s="27">
        <v>1</v>
      </c>
    </row>
    <row r="28" spans="2:50" ht="20.100000000000001" customHeight="1" thickBot="1" x14ac:dyDescent="0.25">
      <c r="B28" s="6" t="s">
        <v>213</v>
      </c>
      <c r="C28" s="29">
        <v>678</v>
      </c>
      <c r="D28" s="29">
        <v>27</v>
      </c>
      <c r="E28" s="29">
        <v>16</v>
      </c>
      <c r="F28" s="29">
        <v>26</v>
      </c>
      <c r="G28" s="29">
        <v>522</v>
      </c>
      <c r="H28" s="29">
        <v>518</v>
      </c>
      <c r="I28" s="29">
        <v>70</v>
      </c>
      <c r="J28" s="29">
        <v>0</v>
      </c>
      <c r="K28" s="29">
        <v>0</v>
      </c>
      <c r="L28" s="29">
        <v>0</v>
      </c>
      <c r="M28" s="29">
        <v>58</v>
      </c>
      <c r="N28" s="29">
        <v>11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2</v>
      </c>
      <c r="U28" s="29">
        <v>478</v>
      </c>
      <c r="V28" s="29">
        <v>27</v>
      </c>
      <c r="W28" s="29">
        <v>16</v>
      </c>
      <c r="X28" s="29">
        <v>26</v>
      </c>
      <c r="Y28" s="29">
        <v>397</v>
      </c>
      <c r="Z28" s="29">
        <v>406</v>
      </c>
      <c r="AA28" s="29">
        <v>109</v>
      </c>
      <c r="AB28" s="29">
        <v>0</v>
      </c>
      <c r="AC28" s="29">
        <v>0</v>
      </c>
      <c r="AD28" s="29">
        <v>0</v>
      </c>
      <c r="AE28" s="29">
        <v>53</v>
      </c>
      <c r="AF28" s="29">
        <v>87</v>
      </c>
      <c r="AG28" s="29">
        <v>20</v>
      </c>
      <c r="AH28" s="29">
        <v>0</v>
      </c>
      <c r="AI28" s="29">
        <v>0</v>
      </c>
      <c r="AJ28" s="29">
        <v>0</v>
      </c>
      <c r="AK28" s="29">
        <v>14</v>
      </c>
      <c r="AL28" s="29">
        <v>11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1</v>
      </c>
      <c r="AT28" s="29">
        <v>0</v>
      </c>
      <c r="AU28" s="29">
        <v>0</v>
      </c>
      <c r="AV28" s="29">
        <v>0</v>
      </c>
      <c r="AW28" s="29">
        <v>0</v>
      </c>
      <c r="AX28" s="29">
        <v>1</v>
      </c>
    </row>
    <row r="29" spans="2:50" ht="20.100000000000001" customHeight="1" thickBot="1" x14ac:dyDescent="0.25">
      <c r="B29" s="4" t="s">
        <v>214</v>
      </c>
      <c r="C29" s="29">
        <v>1405</v>
      </c>
      <c r="D29" s="29">
        <v>12</v>
      </c>
      <c r="E29" s="29">
        <v>0</v>
      </c>
      <c r="F29" s="29">
        <v>1</v>
      </c>
      <c r="G29" s="29">
        <v>1315</v>
      </c>
      <c r="H29" s="29">
        <v>345</v>
      </c>
      <c r="I29" s="29">
        <v>421</v>
      </c>
      <c r="J29" s="29">
        <v>0</v>
      </c>
      <c r="K29" s="29">
        <v>0</v>
      </c>
      <c r="L29" s="29">
        <v>0</v>
      </c>
      <c r="M29" s="29">
        <v>423</v>
      </c>
      <c r="N29" s="29">
        <v>3</v>
      </c>
      <c r="O29" s="29">
        <v>1</v>
      </c>
      <c r="P29" s="29">
        <v>0</v>
      </c>
      <c r="Q29" s="29">
        <v>0</v>
      </c>
      <c r="R29" s="29">
        <v>1</v>
      </c>
      <c r="S29" s="29">
        <v>1</v>
      </c>
      <c r="T29" s="29">
        <v>2</v>
      </c>
      <c r="U29" s="29">
        <v>721</v>
      </c>
      <c r="V29" s="29">
        <v>12</v>
      </c>
      <c r="W29" s="29">
        <v>0</v>
      </c>
      <c r="X29" s="29">
        <v>0</v>
      </c>
      <c r="Y29" s="29">
        <v>627</v>
      </c>
      <c r="Z29" s="29">
        <v>223</v>
      </c>
      <c r="AA29" s="29">
        <v>255</v>
      </c>
      <c r="AB29" s="29">
        <v>0</v>
      </c>
      <c r="AC29" s="29">
        <v>0</v>
      </c>
      <c r="AD29" s="29">
        <v>0</v>
      </c>
      <c r="AE29" s="29">
        <v>256</v>
      </c>
      <c r="AF29" s="29">
        <v>117</v>
      </c>
      <c r="AG29" s="29">
        <v>7</v>
      </c>
      <c r="AH29" s="29">
        <v>0</v>
      </c>
      <c r="AI29" s="29">
        <v>0</v>
      </c>
      <c r="AJ29" s="29">
        <v>0</v>
      </c>
      <c r="AK29" s="29">
        <v>8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</row>
    <row r="30" spans="2:50" ht="20.100000000000001" customHeight="1" thickBot="1" x14ac:dyDescent="0.25">
      <c r="B30" s="4" t="s">
        <v>215</v>
      </c>
      <c r="C30" s="28">
        <v>1220</v>
      </c>
      <c r="D30" s="28">
        <v>108</v>
      </c>
      <c r="E30" s="28">
        <v>55</v>
      </c>
      <c r="F30" s="28">
        <v>5</v>
      </c>
      <c r="G30" s="28">
        <v>1263</v>
      </c>
      <c r="H30" s="28">
        <v>415</v>
      </c>
      <c r="I30" s="28">
        <v>363</v>
      </c>
      <c r="J30" s="28">
        <v>47</v>
      </c>
      <c r="K30" s="28">
        <v>1</v>
      </c>
      <c r="L30" s="28">
        <v>0</v>
      </c>
      <c r="M30" s="28">
        <v>415</v>
      </c>
      <c r="N30" s="28">
        <v>5</v>
      </c>
      <c r="O30" s="28">
        <v>4</v>
      </c>
      <c r="P30" s="28">
        <v>0</v>
      </c>
      <c r="Q30" s="28">
        <v>0</v>
      </c>
      <c r="R30" s="28">
        <v>0</v>
      </c>
      <c r="S30" s="28">
        <v>6</v>
      </c>
      <c r="T30" s="28">
        <v>2</v>
      </c>
      <c r="U30" s="28">
        <v>639</v>
      </c>
      <c r="V30" s="28">
        <v>60</v>
      </c>
      <c r="W30" s="28">
        <v>54</v>
      </c>
      <c r="X30" s="28">
        <v>5</v>
      </c>
      <c r="Y30" s="28">
        <v>623</v>
      </c>
      <c r="Z30" s="28">
        <v>263</v>
      </c>
      <c r="AA30" s="28">
        <v>171</v>
      </c>
      <c r="AB30" s="28">
        <v>0</v>
      </c>
      <c r="AC30" s="28">
        <v>0</v>
      </c>
      <c r="AD30" s="28">
        <v>0</v>
      </c>
      <c r="AE30" s="28">
        <v>174</v>
      </c>
      <c r="AF30" s="28">
        <v>138</v>
      </c>
      <c r="AG30" s="28">
        <v>43</v>
      </c>
      <c r="AH30" s="28">
        <v>1</v>
      </c>
      <c r="AI30" s="28">
        <v>0</v>
      </c>
      <c r="AJ30" s="28">
        <v>0</v>
      </c>
      <c r="AK30" s="28">
        <v>44</v>
      </c>
      <c r="AL30" s="28">
        <v>7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1</v>
      </c>
      <c r="AX30" s="28">
        <v>0</v>
      </c>
    </row>
    <row r="31" spans="2:50" ht="20.100000000000001" customHeight="1" thickBot="1" x14ac:dyDescent="0.25">
      <c r="B31" s="4" t="s">
        <v>216</v>
      </c>
      <c r="C31" s="19">
        <v>553</v>
      </c>
      <c r="D31" s="19">
        <v>5</v>
      </c>
      <c r="E31" s="19">
        <v>0</v>
      </c>
      <c r="F31" s="19">
        <v>0</v>
      </c>
      <c r="G31" s="19">
        <v>466</v>
      </c>
      <c r="H31" s="19">
        <v>439</v>
      </c>
      <c r="I31" s="19">
        <v>98</v>
      </c>
      <c r="J31" s="19">
        <v>0</v>
      </c>
      <c r="K31" s="19">
        <v>0</v>
      </c>
      <c r="L31" s="19">
        <v>0</v>
      </c>
      <c r="M31" s="19">
        <v>97</v>
      </c>
      <c r="N31" s="19">
        <v>3</v>
      </c>
      <c r="O31" s="19">
        <v>2</v>
      </c>
      <c r="P31" s="19">
        <v>0</v>
      </c>
      <c r="Q31" s="19">
        <v>0</v>
      </c>
      <c r="R31" s="19">
        <v>0</v>
      </c>
      <c r="S31" s="19">
        <v>0</v>
      </c>
      <c r="T31" s="19">
        <v>4</v>
      </c>
      <c r="U31" s="19">
        <v>358</v>
      </c>
      <c r="V31" s="19">
        <v>5</v>
      </c>
      <c r="W31" s="19">
        <v>0</v>
      </c>
      <c r="X31" s="19">
        <v>0</v>
      </c>
      <c r="Y31" s="19">
        <v>292</v>
      </c>
      <c r="Z31" s="19">
        <v>339</v>
      </c>
      <c r="AA31" s="19">
        <v>89</v>
      </c>
      <c r="AB31" s="19">
        <v>0</v>
      </c>
      <c r="AC31" s="19">
        <v>0</v>
      </c>
      <c r="AD31" s="19">
        <v>0</v>
      </c>
      <c r="AE31" s="19">
        <v>70</v>
      </c>
      <c r="AF31" s="19">
        <v>89</v>
      </c>
      <c r="AG31" s="19">
        <v>6</v>
      </c>
      <c r="AH31" s="19">
        <v>0</v>
      </c>
      <c r="AI31" s="19">
        <v>0</v>
      </c>
      <c r="AJ31" s="19">
        <v>0</v>
      </c>
      <c r="AK31" s="19">
        <v>7</v>
      </c>
      <c r="AL31" s="19">
        <v>4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2:50" ht="20.100000000000001" customHeight="1" thickBot="1" x14ac:dyDescent="0.25">
      <c r="B32" s="4" t="s">
        <v>217</v>
      </c>
      <c r="C32" s="19">
        <v>792</v>
      </c>
      <c r="D32" s="19">
        <v>6</v>
      </c>
      <c r="E32" s="19">
        <v>4</v>
      </c>
      <c r="F32" s="19">
        <v>0</v>
      </c>
      <c r="G32" s="19">
        <v>740</v>
      </c>
      <c r="H32" s="19">
        <v>227</v>
      </c>
      <c r="I32" s="19">
        <v>36</v>
      </c>
      <c r="J32" s="19">
        <v>0</v>
      </c>
      <c r="K32" s="19">
        <v>0</v>
      </c>
      <c r="L32" s="19">
        <v>0</v>
      </c>
      <c r="M32" s="19">
        <v>35</v>
      </c>
      <c r="N32" s="19">
        <v>1</v>
      </c>
      <c r="O32" s="19">
        <v>1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9">
        <v>556</v>
      </c>
      <c r="V32" s="19">
        <v>6</v>
      </c>
      <c r="W32" s="19">
        <v>4</v>
      </c>
      <c r="X32" s="19">
        <v>0</v>
      </c>
      <c r="Y32" s="19">
        <v>507</v>
      </c>
      <c r="Z32" s="19">
        <v>158</v>
      </c>
      <c r="AA32" s="19">
        <v>145</v>
      </c>
      <c r="AB32" s="19">
        <v>0</v>
      </c>
      <c r="AC32" s="19">
        <v>0</v>
      </c>
      <c r="AD32" s="19">
        <v>0</v>
      </c>
      <c r="AE32" s="19">
        <v>150</v>
      </c>
      <c r="AF32" s="19">
        <v>59</v>
      </c>
      <c r="AG32" s="19">
        <v>54</v>
      </c>
      <c r="AH32" s="19">
        <v>0</v>
      </c>
      <c r="AI32" s="19">
        <v>0</v>
      </c>
      <c r="AJ32" s="19">
        <v>0</v>
      </c>
      <c r="AK32" s="19">
        <v>48</v>
      </c>
      <c r="AL32" s="19">
        <v>8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</row>
    <row r="33" spans="2:50" ht="20.100000000000001" customHeight="1" thickBot="1" x14ac:dyDescent="0.25">
      <c r="B33" s="4" t="s">
        <v>218</v>
      </c>
      <c r="C33" s="19">
        <v>746</v>
      </c>
      <c r="D33" s="19">
        <v>150</v>
      </c>
      <c r="E33" s="19">
        <v>0</v>
      </c>
      <c r="F33" s="19">
        <v>1</v>
      </c>
      <c r="G33" s="19">
        <v>727</v>
      </c>
      <c r="H33" s="19">
        <v>280</v>
      </c>
      <c r="I33" s="19">
        <v>163</v>
      </c>
      <c r="J33" s="19">
        <v>41</v>
      </c>
      <c r="K33" s="19">
        <v>0</v>
      </c>
      <c r="L33" s="19">
        <v>0</v>
      </c>
      <c r="M33" s="19">
        <v>148</v>
      </c>
      <c r="N33" s="19">
        <v>64</v>
      </c>
      <c r="O33" s="19">
        <v>3</v>
      </c>
      <c r="P33" s="19">
        <v>0</v>
      </c>
      <c r="Q33" s="19">
        <v>0</v>
      </c>
      <c r="R33" s="19">
        <v>0</v>
      </c>
      <c r="S33" s="19">
        <v>2</v>
      </c>
      <c r="T33" s="19">
        <v>1</v>
      </c>
      <c r="U33" s="19">
        <v>460</v>
      </c>
      <c r="V33" s="19">
        <v>109</v>
      </c>
      <c r="W33" s="19">
        <v>0</v>
      </c>
      <c r="X33" s="19">
        <v>1</v>
      </c>
      <c r="Y33" s="19">
        <v>474</v>
      </c>
      <c r="Z33" s="19">
        <v>154</v>
      </c>
      <c r="AA33" s="19">
        <v>107</v>
      </c>
      <c r="AB33" s="19">
        <v>0</v>
      </c>
      <c r="AC33" s="19">
        <v>0</v>
      </c>
      <c r="AD33" s="19">
        <v>0</v>
      </c>
      <c r="AE33" s="19">
        <v>94</v>
      </c>
      <c r="AF33" s="19">
        <v>53</v>
      </c>
      <c r="AG33" s="19">
        <v>11</v>
      </c>
      <c r="AH33" s="19">
        <v>0</v>
      </c>
      <c r="AI33" s="19">
        <v>0</v>
      </c>
      <c r="AJ33" s="19">
        <v>0</v>
      </c>
      <c r="AK33" s="19">
        <v>9</v>
      </c>
      <c r="AL33" s="19">
        <v>4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2</v>
      </c>
      <c r="AT33" s="19">
        <v>0</v>
      </c>
      <c r="AU33" s="19">
        <v>0</v>
      </c>
      <c r="AV33" s="19">
        <v>0</v>
      </c>
      <c r="AW33" s="19">
        <v>0</v>
      </c>
      <c r="AX33" s="19">
        <v>4</v>
      </c>
    </row>
    <row r="34" spans="2:50" ht="20.100000000000001" customHeight="1" thickBot="1" x14ac:dyDescent="0.25">
      <c r="B34" s="4" t="s">
        <v>219</v>
      </c>
      <c r="C34" s="19">
        <v>261</v>
      </c>
      <c r="D34" s="19">
        <v>1</v>
      </c>
      <c r="E34" s="19">
        <v>0</v>
      </c>
      <c r="F34" s="19">
        <v>0</v>
      </c>
      <c r="G34" s="19">
        <v>280</v>
      </c>
      <c r="H34" s="19">
        <v>74</v>
      </c>
      <c r="I34" s="19">
        <v>149</v>
      </c>
      <c r="J34" s="19">
        <v>0</v>
      </c>
      <c r="K34" s="19">
        <v>0</v>
      </c>
      <c r="L34" s="19">
        <v>0</v>
      </c>
      <c r="M34" s="19">
        <v>148</v>
      </c>
      <c r="N34" s="19">
        <v>1</v>
      </c>
      <c r="O34" s="19">
        <v>3</v>
      </c>
      <c r="P34" s="19">
        <v>1</v>
      </c>
      <c r="Q34" s="19">
        <v>0</v>
      </c>
      <c r="R34" s="19">
        <v>0</v>
      </c>
      <c r="S34" s="19">
        <v>3</v>
      </c>
      <c r="T34" s="19">
        <v>5</v>
      </c>
      <c r="U34" s="19">
        <v>47</v>
      </c>
      <c r="V34" s="19">
        <v>0</v>
      </c>
      <c r="W34" s="19">
        <v>0</v>
      </c>
      <c r="X34" s="19">
        <v>0</v>
      </c>
      <c r="Y34" s="19">
        <v>66</v>
      </c>
      <c r="Z34" s="19">
        <v>51</v>
      </c>
      <c r="AA34" s="19">
        <v>59</v>
      </c>
      <c r="AB34" s="19">
        <v>0</v>
      </c>
      <c r="AC34" s="19">
        <v>0</v>
      </c>
      <c r="AD34" s="19">
        <v>0</v>
      </c>
      <c r="AE34" s="19">
        <v>61</v>
      </c>
      <c r="AF34" s="19">
        <v>16</v>
      </c>
      <c r="AG34" s="19">
        <v>2</v>
      </c>
      <c r="AH34" s="19">
        <v>0</v>
      </c>
      <c r="AI34" s="19">
        <v>0</v>
      </c>
      <c r="AJ34" s="19">
        <v>0</v>
      </c>
      <c r="AK34" s="19">
        <v>1</v>
      </c>
      <c r="AL34" s="19">
        <v>1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1</v>
      </c>
      <c r="AT34" s="19">
        <v>0</v>
      </c>
      <c r="AU34" s="19">
        <v>0</v>
      </c>
      <c r="AV34" s="19">
        <v>0</v>
      </c>
      <c r="AW34" s="19">
        <v>1</v>
      </c>
      <c r="AX34" s="19">
        <v>0</v>
      </c>
    </row>
    <row r="35" spans="2:50" ht="20.100000000000001" customHeight="1" thickBot="1" x14ac:dyDescent="0.25">
      <c r="B35" s="4" t="s">
        <v>220</v>
      </c>
      <c r="C35" s="19">
        <v>1759</v>
      </c>
      <c r="D35" s="19">
        <v>13</v>
      </c>
      <c r="E35" s="19">
        <v>1</v>
      </c>
      <c r="F35" s="19">
        <v>0</v>
      </c>
      <c r="G35" s="19">
        <v>1754</v>
      </c>
      <c r="H35" s="19">
        <v>169</v>
      </c>
      <c r="I35" s="19">
        <v>732</v>
      </c>
      <c r="J35" s="19">
        <v>0</v>
      </c>
      <c r="K35" s="19">
        <v>0</v>
      </c>
      <c r="L35" s="19">
        <v>0</v>
      </c>
      <c r="M35" s="19">
        <v>732</v>
      </c>
      <c r="N35" s="19">
        <v>0</v>
      </c>
      <c r="O35" s="19">
        <v>6</v>
      </c>
      <c r="P35" s="19">
        <v>0</v>
      </c>
      <c r="Q35" s="19">
        <v>0</v>
      </c>
      <c r="R35" s="19">
        <v>0</v>
      </c>
      <c r="S35" s="19">
        <v>3</v>
      </c>
      <c r="T35" s="19">
        <v>4</v>
      </c>
      <c r="U35" s="19">
        <v>575</v>
      </c>
      <c r="V35" s="19">
        <v>13</v>
      </c>
      <c r="W35" s="19">
        <v>1</v>
      </c>
      <c r="X35" s="19">
        <v>0</v>
      </c>
      <c r="Y35" s="19">
        <v>590</v>
      </c>
      <c r="Z35" s="19">
        <v>110</v>
      </c>
      <c r="AA35" s="19">
        <v>405</v>
      </c>
      <c r="AB35" s="19">
        <v>0</v>
      </c>
      <c r="AC35" s="19">
        <v>0</v>
      </c>
      <c r="AD35" s="19">
        <v>0</v>
      </c>
      <c r="AE35" s="19">
        <v>388</v>
      </c>
      <c r="AF35" s="19">
        <v>47</v>
      </c>
      <c r="AG35" s="19">
        <v>39</v>
      </c>
      <c r="AH35" s="19">
        <v>0</v>
      </c>
      <c r="AI35" s="19">
        <v>0</v>
      </c>
      <c r="AJ35" s="19">
        <v>0</v>
      </c>
      <c r="AK35" s="19">
        <v>40</v>
      </c>
      <c r="AL35" s="19">
        <v>6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2</v>
      </c>
      <c r="AT35" s="19">
        <v>0</v>
      </c>
      <c r="AU35" s="19">
        <v>0</v>
      </c>
      <c r="AV35" s="19">
        <v>0</v>
      </c>
      <c r="AW35" s="19">
        <v>1</v>
      </c>
      <c r="AX35" s="19">
        <v>2</v>
      </c>
    </row>
    <row r="36" spans="2:50" ht="20.100000000000001" customHeight="1" thickBot="1" x14ac:dyDescent="0.25">
      <c r="B36" s="4" t="s">
        <v>221</v>
      </c>
      <c r="C36" s="19">
        <v>476</v>
      </c>
      <c r="D36" s="19">
        <v>23</v>
      </c>
      <c r="E36" s="19">
        <v>2</v>
      </c>
      <c r="F36" s="19">
        <v>0</v>
      </c>
      <c r="G36" s="19">
        <v>383</v>
      </c>
      <c r="H36" s="19">
        <v>208</v>
      </c>
      <c r="I36" s="19">
        <v>7</v>
      </c>
      <c r="J36" s="19">
        <v>0</v>
      </c>
      <c r="K36" s="19">
        <v>0</v>
      </c>
      <c r="L36" s="19">
        <v>0</v>
      </c>
      <c r="M36" s="19">
        <v>6</v>
      </c>
      <c r="N36" s="19">
        <v>1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359</v>
      </c>
      <c r="V36" s="19">
        <v>23</v>
      </c>
      <c r="W36" s="19">
        <v>2</v>
      </c>
      <c r="X36" s="19">
        <v>0</v>
      </c>
      <c r="Y36" s="19">
        <v>324</v>
      </c>
      <c r="Z36" s="19">
        <v>162</v>
      </c>
      <c r="AA36" s="19">
        <v>86</v>
      </c>
      <c r="AB36" s="19">
        <v>0</v>
      </c>
      <c r="AC36" s="19">
        <v>0</v>
      </c>
      <c r="AD36" s="19">
        <v>0</v>
      </c>
      <c r="AE36" s="19">
        <v>29</v>
      </c>
      <c r="AF36" s="19">
        <v>41</v>
      </c>
      <c r="AG36" s="19">
        <v>24</v>
      </c>
      <c r="AH36" s="19">
        <v>0</v>
      </c>
      <c r="AI36" s="19">
        <v>0</v>
      </c>
      <c r="AJ36" s="19">
        <v>0</v>
      </c>
      <c r="AK36" s="19">
        <v>24</v>
      </c>
      <c r="AL36" s="19">
        <v>4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</row>
    <row r="37" spans="2:50" ht="20.100000000000001" customHeight="1" thickBot="1" x14ac:dyDescent="0.25">
      <c r="B37" s="4" t="s">
        <v>222</v>
      </c>
      <c r="C37" s="19">
        <v>1392</v>
      </c>
      <c r="D37" s="19">
        <v>163</v>
      </c>
      <c r="E37" s="19">
        <v>13</v>
      </c>
      <c r="F37" s="19">
        <v>0</v>
      </c>
      <c r="G37" s="19">
        <v>1465</v>
      </c>
      <c r="H37" s="19">
        <v>531</v>
      </c>
      <c r="I37" s="19">
        <v>491</v>
      </c>
      <c r="J37" s="19">
        <v>65</v>
      </c>
      <c r="K37" s="19">
        <v>0</v>
      </c>
      <c r="L37" s="19">
        <v>0</v>
      </c>
      <c r="M37" s="19">
        <v>553</v>
      </c>
      <c r="N37" s="19">
        <v>4</v>
      </c>
      <c r="O37" s="19">
        <v>2</v>
      </c>
      <c r="P37" s="19">
        <v>0</v>
      </c>
      <c r="Q37" s="19">
        <v>0</v>
      </c>
      <c r="R37" s="19">
        <v>0</v>
      </c>
      <c r="S37" s="19">
        <v>1</v>
      </c>
      <c r="T37" s="19">
        <v>1</v>
      </c>
      <c r="U37" s="19">
        <v>563</v>
      </c>
      <c r="V37" s="19">
        <v>98</v>
      </c>
      <c r="W37" s="19">
        <v>13</v>
      </c>
      <c r="X37" s="19">
        <v>0</v>
      </c>
      <c r="Y37" s="19">
        <v>582</v>
      </c>
      <c r="Z37" s="19">
        <v>432</v>
      </c>
      <c r="AA37" s="19">
        <v>302</v>
      </c>
      <c r="AB37" s="19">
        <v>0</v>
      </c>
      <c r="AC37" s="19">
        <v>0</v>
      </c>
      <c r="AD37" s="19">
        <v>0</v>
      </c>
      <c r="AE37" s="19">
        <v>298</v>
      </c>
      <c r="AF37" s="19">
        <v>87</v>
      </c>
      <c r="AG37" s="19">
        <v>33</v>
      </c>
      <c r="AH37" s="19">
        <v>0</v>
      </c>
      <c r="AI37" s="19">
        <v>0</v>
      </c>
      <c r="AJ37" s="19">
        <v>0</v>
      </c>
      <c r="AK37" s="19">
        <v>31</v>
      </c>
      <c r="AL37" s="19">
        <v>6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1</v>
      </c>
      <c r="AT37" s="19">
        <v>0</v>
      </c>
      <c r="AU37" s="19">
        <v>0</v>
      </c>
      <c r="AV37" s="19">
        <v>0</v>
      </c>
      <c r="AW37" s="19">
        <v>0</v>
      </c>
      <c r="AX37" s="19">
        <v>1</v>
      </c>
    </row>
    <row r="38" spans="2:50" ht="20.100000000000001" customHeight="1" thickBot="1" x14ac:dyDescent="0.25">
      <c r="B38" s="4" t="s">
        <v>223</v>
      </c>
      <c r="C38" s="19">
        <v>2159</v>
      </c>
      <c r="D38" s="19">
        <v>78</v>
      </c>
      <c r="E38" s="19">
        <v>14</v>
      </c>
      <c r="F38" s="19">
        <v>8</v>
      </c>
      <c r="G38" s="19">
        <v>2174</v>
      </c>
      <c r="H38" s="19">
        <v>690</v>
      </c>
      <c r="I38" s="19">
        <v>984</v>
      </c>
      <c r="J38" s="19">
        <v>54</v>
      </c>
      <c r="K38" s="19">
        <v>6</v>
      </c>
      <c r="L38" s="19">
        <v>3</v>
      </c>
      <c r="M38" s="19">
        <v>1047</v>
      </c>
      <c r="N38" s="19">
        <v>13</v>
      </c>
      <c r="O38" s="19">
        <v>3</v>
      </c>
      <c r="P38" s="19">
        <v>0</v>
      </c>
      <c r="Q38" s="19">
        <v>0</v>
      </c>
      <c r="R38" s="19">
        <v>0</v>
      </c>
      <c r="S38" s="19">
        <v>2</v>
      </c>
      <c r="T38" s="19">
        <v>2</v>
      </c>
      <c r="U38" s="19">
        <v>834</v>
      </c>
      <c r="V38" s="19">
        <v>24</v>
      </c>
      <c r="W38" s="19">
        <v>8</v>
      </c>
      <c r="X38" s="19">
        <v>5</v>
      </c>
      <c r="Y38" s="19">
        <v>819</v>
      </c>
      <c r="Z38" s="19">
        <v>471</v>
      </c>
      <c r="AA38" s="19">
        <v>267</v>
      </c>
      <c r="AB38" s="19">
        <v>0</v>
      </c>
      <c r="AC38" s="19">
        <v>0</v>
      </c>
      <c r="AD38" s="19">
        <v>0</v>
      </c>
      <c r="AE38" s="19">
        <v>243</v>
      </c>
      <c r="AF38" s="19">
        <v>176</v>
      </c>
      <c r="AG38" s="19">
        <v>70</v>
      </c>
      <c r="AH38" s="19">
        <v>0</v>
      </c>
      <c r="AI38" s="19">
        <v>0</v>
      </c>
      <c r="AJ38" s="19">
        <v>0</v>
      </c>
      <c r="AK38" s="19">
        <v>62</v>
      </c>
      <c r="AL38" s="19">
        <v>28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1</v>
      </c>
      <c r="AT38" s="19">
        <v>0</v>
      </c>
      <c r="AU38" s="19">
        <v>0</v>
      </c>
      <c r="AV38" s="19">
        <v>0</v>
      </c>
      <c r="AW38" s="19">
        <v>1</v>
      </c>
      <c r="AX38" s="19">
        <v>0</v>
      </c>
    </row>
    <row r="39" spans="2:50" ht="20.100000000000001" customHeight="1" thickBot="1" x14ac:dyDescent="0.25">
      <c r="B39" s="4" t="s">
        <v>224</v>
      </c>
      <c r="C39" s="19">
        <v>490</v>
      </c>
      <c r="D39" s="19">
        <v>66</v>
      </c>
      <c r="E39" s="19">
        <v>5</v>
      </c>
      <c r="F39" s="19">
        <v>0</v>
      </c>
      <c r="G39" s="19">
        <v>460</v>
      </c>
      <c r="H39" s="19">
        <v>576</v>
      </c>
      <c r="I39" s="19">
        <v>154</v>
      </c>
      <c r="J39" s="19">
        <v>0</v>
      </c>
      <c r="K39" s="19">
        <v>0</v>
      </c>
      <c r="L39" s="19">
        <v>0</v>
      </c>
      <c r="M39" s="19">
        <v>154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2</v>
      </c>
      <c r="U39" s="19">
        <v>227</v>
      </c>
      <c r="V39" s="19">
        <v>66</v>
      </c>
      <c r="W39" s="19">
        <v>5</v>
      </c>
      <c r="X39" s="19">
        <v>0</v>
      </c>
      <c r="Y39" s="19">
        <v>192</v>
      </c>
      <c r="Z39" s="19">
        <v>374</v>
      </c>
      <c r="AA39" s="19">
        <v>85</v>
      </c>
      <c r="AB39" s="19">
        <v>0</v>
      </c>
      <c r="AC39" s="19">
        <v>0</v>
      </c>
      <c r="AD39" s="19">
        <v>0</v>
      </c>
      <c r="AE39" s="19">
        <v>89</v>
      </c>
      <c r="AF39" s="19">
        <v>188</v>
      </c>
      <c r="AG39" s="19">
        <v>24</v>
      </c>
      <c r="AH39" s="19">
        <v>0</v>
      </c>
      <c r="AI39" s="19">
        <v>0</v>
      </c>
      <c r="AJ39" s="19">
        <v>0</v>
      </c>
      <c r="AK39" s="19">
        <v>25</v>
      </c>
      <c r="AL39" s="19">
        <v>12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</row>
    <row r="40" spans="2:50" ht="20.100000000000001" customHeight="1" thickBot="1" x14ac:dyDescent="0.25">
      <c r="B40" s="4" t="s">
        <v>225</v>
      </c>
      <c r="C40" s="19">
        <v>885</v>
      </c>
      <c r="D40" s="19">
        <v>249</v>
      </c>
      <c r="E40" s="19">
        <v>159</v>
      </c>
      <c r="F40" s="19">
        <v>14</v>
      </c>
      <c r="G40" s="19">
        <v>1173</v>
      </c>
      <c r="H40" s="19">
        <v>460</v>
      </c>
      <c r="I40" s="19">
        <v>330</v>
      </c>
      <c r="J40" s="19">
        <v>53</v>
      </c>
      <c r="K40" s="19">
        <v>0</v>
      </c>
      <c r="L40" s="19">
        <v>0</v>
      </c>
      <c r="M40" s="19">
        <v>381</v>
      </c>
      <c r="N40" s="19">
        <v>2</v>
      </c>
      <c r="O40" s="19">
        <v>1</v>
      </c>
      <c r="P40" s="19">
        <v>0</v>
      </c>
      <c r="Q40" s="19">
        <v>0</v>
      </c>
      <c r="R40" s="19">
        <v>0</v>
      </c>
      <c r="S40" s="19">
        <v>0</v>
      </c>
      <c r="T40" s="19">
        <v>5</v>
      </c>
      <c r="U40" s="19">
        <v>370</v>
      </c>
      <c r="V40" s="19">
        <v>196</v>
      </c>
      <c r="W40" s="19">
        <v>159</v>
      </c>
      <c r="X40" s="19">
        <v>12</v>
      </c>
      <c r="Y40" s="19">
        <v>599</v>
      </c>
      <c r="Z40" s="19">
        <v>348</v>
      </c>
      <c r="AA40" s="19">
        <v>156</v>
      </c>
      <c r="AB40" s="19">
        <v>0</v>
      </c>
      <c r="AC40" s="19">
        <v>0</v>
      </c>
      <c r="AD40" s="19">
        <v>2</v>
      </c>
      <c r="AE40" s="19">
        <v>165</v>
      </c>
      <c r="AF40" s="19">
        <v>95</v>
      </c>
      <c r="AG40" s="19">
        <v>28</v>
      </c>
      <c r="AH40" s="19">
        <v>0</v>
      </c>
      <c r="AI40" s="19">
        <v>0</v>
      </c>
      <c r="AJ40" s="19">
        <v>0</v>
      </c>
      <c r="AK40" s="19">
        <v>27</v>
      </c>
      <c r="AL40" s="19">
        <v>8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1</v>
      </c>
      <c r="AX40" s="19">
        <v>2</v>
      </c>
    </row>
    <row r="41" spans="2:50" ht="20.100000000000001" customHeight="1" thickBot="1" x14ac:dyDescent="0.25">
      <c r="B41" s="4" t="s">
        <v>226</v>
      </c>
      <c r="C41" s="19">
        <v>2760</v>
      </c>
      <c r="D41" s="19">
        <v>215</v>
      </c>
      <c r="E41" s="19">
        <v>188</v>
      </c>
      <c r="F41" s="19">
        <v>19</v>
      </c>
      <c r="G41" s="19">
        <v>2724</v>
      </c>
      <c r="H41" s="19">
        <v>1785</v>
      </c>
      <c r="I41" s="19">
        <v>1089</v>
      </c>
      <c r="J41" s="19">
        <v>128</v>
      </c>
      <c r="K41" s="19">
        <v>22</v>
      </c>
      <c r="L41" s="19">
        <v>0</v>
      </c>
      <c r="M41" s="19">
        <v>1224</v>
      </c>
      <c r="N41" s="19">
        <v>23</v>
      </c>
      <c r="O41" s="19">
        <v>0</v>
      </c>
      <c r="P41" s="19">
        <v>0</v>
      </c>
      <c r="Q41" s="19">
        <v>0</v>
      </c>
      <c r="R41" s="19">
        <v>0</v>
      </c>
      <c r="S41" s="19">
        <v>1</v>
      </c>
      <c r="T41" s="19">
        <v>2</v>
      </c>
      <c r="U41" s="19">
        <v>1162</v>
      </c>
      <c r="V41" s="19">
        <v>81</v>
      </c>
      <c r="W41" s="19">
        <v>166</v>
      </c>
      <c r="X41" s="19">
        <v>19</v>
      </c>
      <c r="Y41" s="19">
        <v>1107</v>
      </c>
      <c r="Z41" s="19">
        <v>1245</v>
      </c>
      <c r="AA41" s="19">
        <v>403</v>
      </c>
      <c r="AB41" s="19">
        <v>0</v>
      </c>
      <c r="AC41" s="19">
        <v>0</v>
      </c>
      <c r="AD41" s="19">
        <v>0</v>
      </c>
      <c r="AE41" s="19">
        <v>266</v>
      </c>
      <c r="AF41" s="19">
        <v>483</v>
      </c>
      <c r="AG41" s="19">
        <v>105</v>
      </c>
      <c r="AH41" s="19">
        <v>6</v>
      </c>
      <c r="AI41" s="19">
        <v>0</v>
      </c>
      <c r="AJ41" s="19">
        <v>0</v>
      </c>
      <c r="AK41" s="19">
        <v>125</v>
      </c>
      <c r="AL41" s="19">
        <v>29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1</v>
      </c>
      <c r="AT41" s="19">
        <v>0</v>
      </c>
      <c r="AU41" s="19">
        <v>0</v>
      </c>
      <c r="AV41" s="19">
        <v>0</v>
      </c>
      <c r="AW41" s="19">
        <v>1</v>
      </c>
      <c r="AX41" s="19">
        <v>3</v>
      </c>
    </row>
    <row r="42" spans="2:50" ht="20.100000000000001" customHeight="1" thickBot="1" x14ac:dyDescent="0.25">
      <c r="B42" s="4" t="s">
        <v>227</v>
      </c>
      <c r="C42" s="19">
        <v>22084</v>
      </c>
      <c r="D42" s="19">
        <v>1363</v>
      </c>
      <c r="E42" s="19">
        <v>1258</v>
      </c>
      <c r="F42" s="19">
        <v>75</v>
      </c>
      <c r="G42" s="19">
        <v>23296</v>
      </c>
      <c r="H42" s="19">
        <v>7861</v>
      </c>
      <c r="I42" s="19">
        <v>7294</v>
      </c>
      <c r="J42" s="19">
        <v>378</v>
      </c>
      <c r="K42" s="19">
        <v>8</v>
      </c>
      <c r="L42" s="19">
        <v>2</v>
      </c>
      <c r="M42" s="19">
        <v>7678</v>
      </c>
      <c r="N42" s="19">
        <v>19</v>
      </c>
      <c r="O42" s="19">
        <v>153</v>
      </c>
      <c r="P42" s="19">
        <v>0</v>
      </c>
      <c r="Q42" s="19">
        <v>0</v>
      </c>
      <c r="R42" s="19">
        <v>3</v>
      </c>
      <c r="S42" s="19">
        <v>115</v>
      </c>
      <c r="T42" s="19">
        <v>132</v>
      </c>
      <c r="U42" s="19">
        <v>9078</v>
      </c>
      <c r="V42" s="19">
        <v>978</v>
      </c>
      <c r="W42" s="19">
        <v>1249</v>
      </c>
      <c r="X42" s="19">
        <v>56</v>
      </c>
      <c r="Y42" s="19">
        <v>10361</v>
      </c>
      <c r="Z42" s="19">
        <v>5314</v>
      </c>
      <c r="AA42" s="19">
        <v>5081</v>
      </c>
      <c r="AB42" s="19">
        <v>0</v>
      </c>
      <c r="AC42" s="19">
        <v>0</v>
      </c>
      <c r="AD42" s="19">
        <v>12</v>
      </c>
      <c r="AE42" s="19">
        <v>4669</v>
      </c>
      <c r="AF42" s="19">
        <v>2185</v>
      </c>
      <c r="AG42" s="19">
        <v>451</v>
      </c>
      <c r="AH42" s="19">
        <v>7</v>
      </c>
      <c r="AI42" s="19">
        <v>1</v>
      </c>
      <c r="AJ42" s="19">
        <v>2</v>
      </c>
      <c r="AK42" s="19">
        <v>445</v>
      </c>
      <c r="AL42" s="19">
        <v>163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27</v>
      </c>
      <c r="AT42" s="19">
        <v>0</v>
      </c>
      <c r="AU42" s="19">
        <v>0</v>
      </c>
      <c r="AV42" s="19">
        <v>0</v>
      </c>
      <c r="AW42" s="19">
        <v>28</v>
      </c>
      <c r="AX42" s="19">
        <v>48</v>
      </c>
    </row>
    <row r="43" spans="2:50" ht="20.100000000000001" customHeight="1" thickBot="1" x14ac:dyDescent="0.25">
      <c r="B43" s="4" t="s">
        <v>228</v>
      </c>
      <c r="C43" s="19">
        <v>3794</v>
      </c>
      <c r="D43" s="19">
        <v>194</v>
      </c>
      <c r="E43" s="19">
        <v>34</v>
      </c>
      <c r="F43" s="19">
        <v>20</v>
      </c>
      <c r="G43" s="19">
        <v>4065</v>
      </c>
      <c r="H43" s="19">
        <v>1170</v>
      </c>
      <c r="I43" s="19">
        <v>1399</v>
      </c>
      <c r="J43" s="19">
        <v>168</v>
      </c>
      <c r="K43" s="19">
        <v>10</v>
      </c>
      <c r="L43" s="19">
        <v>0</v>
      </c>
      <c r="M43" s="19">
        <v>1581</v>
      </c>
      <c r="N43" s="19">
        <v>24</v>
      </c>
      <c r="O43" s="19">
        <v>7</v>
      </c>
      <c r="P43" s="19">
        <v>0</v>
      </c>
      <c r="Q43" s="19">
        <v>0</v>
      </c>
      <c r="R43" s="19">
        <v>0</v>
      </c>
      <c r="S43" s="19">
        <v>10</v>
      </c>
      <c r="T43" s="19">
        <v>4</v>
      </c>
      <c r="U43" s="19">
        <v>1497</v>
      </c>
      <c r="V43" s="19">
        <v>22</v>
      </c>
      <c r="W43" s="19">
        <v>23</v>
      </c>
      <c r="X43" s="19">
        <v>11</v>
      </c>
      <c r="Y43" s="19">
        <v>1494</v>
      </c>
      <c r="Z43" s="19">
        <v>838</v>
      </c>
      <c r="AA43" s="19">
        <v>797</v>
      </c>
      <c r="AB43" s="19">
        <v>0</v>
      </c>
      <c r="AC43" s="19">
        <v>0</v>
      </c>
      <c r="AD43" s="19">
        <v>7</v>
      </c>
      <c r="AE43" s="19">
        <v>900</v>
      </c>
      <c r="AF43" s="19">
        <v>262</v>
      </c>
      <c r="AG43" s="19">
        <v>93</v>
      </c>
      <c r="AH43" s="19">
        <v>4</v>
      </c>
      <c r="AI43" s="19">
        <v>1</v>
      </c>
      <c r="AJ43" s="19">
        <v>2</v>
      </c>
      <c r="AK43" s="19">
        <v>79</v>
      </c>
      <c r="AL43" s="19">
        <v>41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1</v>
      </c>
      <c r="AT43" s="19">
        <v>0</v>
      </c>
      <c r="AU43" s="19">
        <v>0</v>
      </c>
      <c r="AV43" s="19">
        <v>0</v>
      </c>
      <c r="AW43" s="19">
        <v>1</v>
      </c>
      <c r="AX43" s="19">
        <v>1</v>
      </c>
    </row>
    <row r="44" spans="2:50" ht="20.100000000000001" customHeight="1" thickBot="1" x14ac:dyDescent="0.25">
      <c r="B44" s="4" t="s">
        <v>229</v>
      </c>
      <c r="C44" s="19">
        <v>2445</v>
      </c>
      <c r="D44" s="19">
        <v>153</v>
      </c>
      <c r="E44" s="19">
        <v>0</v>
      </c>
      <c r="F44" s="19">
        <v>0</v>
      </c>
      <c r="G44" s="19">
        <v>2385</v>
      </c>
      <c r="H44" s="19">
        <v>689</v>
      </c>
      <c r="I44" s="19">
        <v>877</v>
      </c>
      <c r="J44" s="19">
        <v>142</v>
      </c>
      <c r="K44" s="19">
        <v>0</v>
      </c>
      <c r="L44" s="19">
        <v>0</v>
      </c>
      <c r="M44" s="19">
        <v>1000</v>
      </c>
      <c r="N44" s="19">
        <v>7</v>
      </c>
      <c r="O44" s="19">
        <v>9</v>
      </c>
      <c r="P44" s="19">
        <v>0</v>
      </c>
      <c r="Q44" s="19">
        <v>0</v>
      </c>
      <c r="R44" s="19">
        <v>0</v>
      </c>
      <c r="S44" s="19">
        <v>3</v>
      </c>
      <c r="T44" s="19">
        <v>6</v>
      </c>
      <c r="U44" s="19">
        <v>1232</v>
      </c>
      <c r="V44" s="19">
        <v>11</v>
      </c>
      <c r="W44" s="19">
        <v>0</v>
      </c>
      <c r="X44" s="19">
        <v>0</v>
      </c>
      <c r="Y44" s="19">
        <v>1069</v>
      </c>
      <c r="Z44" s="19">
        <v>518</v>
      </c>
      <c r="AA44" s="19">
        <v>269</v>
      </c>
      <c r="AB44" s="19">
        <v>0</v>
      </c>
      <c r="AC44" s="19">
        <v>0</v>
      </c>
      <c r="AD44" s="19">
        <v>0</v>
      </c>
      <c r="AE44" s="19">
        <v>249</v>
      </c>
      <c r="AF44" s="19">
        <v>155</v>
      </c>
      <c r="AG44" s="19">
        <v>58</v>
      </c>
      <c r="AH44" s="19">
        <v>0</v>
      </c>
      <c r="AI44" s="19">
        <v>0</v>
      </c>
      <c r="AJ44" s="19">
        <v>0</v>
      </c>
      <c r="AK44" s="19">
        <v>64</v>
      </c>
      <c r="AL44" s="19">
        <v>3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</row>
    <row r="45" spans="2:50" ht="20.100000000000001" customHeight="1" thickBot="1" x14ac:dyDescent="0.25">
      <c r="B45" s="4" t="s">
        <v>230</v>
      </c>
      <c r="C45" s="19">
        <v>3897</v>
      </c>
      <c r="D45" s="19">
        <v>578</v>
      </c>
      <c r="E45" s="19">
        <v>64</v>
      </c>
      <c r="F45" s="19">
        <v>55</v>
      </c>
      <c r="G45" s="19">
        <v>4467</v>
      </c>
      <c r="H45" s="19">
        <v>1078</v>
      </c>
      <c r="I45" s="19">
        <v>1486</v>
      </c>
      <c r="J45" s="19">
        <v>342</v>
      </c>
      <c r="K45" s="19">
        <v>14</v>
      </c>
      <c r="L45" s="19">
        <v>5</v>
      </c>
      <c r="M45" s="19">
        <v>1844</v>
      </c>
      <c r="N45" s="19">
        <v>5</v>
      </c>
      <c r="O45" s="19">
        <v>41</v>
      </c>
      <c r="P45" s="19">
        <v>0</v>
      </c>
      <c r="Q45" s="19">
        <v>0</v>
      </c>
      <c r="R45" s="19">
        <v>3</v>
      </c>
      <c r="S45" s="19">
        <v>41</v>
      </c>
      <c r="T45" s="19">
        <v>29</v>
      </c>
      <c r="U45" s="19">
        <v>1369</v>
      </c>
      <c r="V45" s="19">
        <v>236</v>
      </c>
      <c r="W45" s="19">
        <v>50</v>
      </c>
      <c r="X45" s="19">
        <v>23</v>
      </c>
      <c r="Y45" s="19">
        <v>1647</v>
      </c>
      <c r="Z45" s="19">
        <v>724</v>
      </c>
      <c r="AA45" s="19">
        <v>942</v>
      </c>
      <c r="AB45" s="19">
        <v>0</v>
      </c>
      <c r="AC45" s="19">
        <v>0</v>
      </c>
      <c r="AD45" s="19">
        <v>24</v>
      </c>
      <c r="AE45" s="19">
        <v>879</v>
      </c>
      <c r="AF45" s="19">
        <v>301</v>
      </c>
      <c r="AG45" s="19">
        <v>52</v>
      </c>
      <c r="AH45" s="19">
        <v>0</v>
      </c>
      <c r="AI45" s="19">
        <v>0</v>
      </c>
      <c r="AJ45" s="19">
        <v>0</v>
      </c>
      <c r="AK45" s="19">
        <v>48</v>
      </c>
      <c r="AL45" s="19">
        <v>11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7</v>
      </c>
      <c r="AT45" s="19">
        <v>0</v>
      </c>
      <c r="AU45" s="19">
        <v>0</v>
      </c>
      <c r="AV45" s="19">
        <v>0</v>
      </c>
      <c r="AW45" s="19">
        <v>8</v>
      </c>
      <c r="AX45" s="19">
        <v>8</v>
      </c>
    </row>
    <row r="46" spans="2:50" ht="20.100000000000001" customHeight="1" thickBot="1" x14ac:dyDescent="0.25">
      <c r="B46" s="4" t="s">
        <v>231</v>
      </c>
      <c r="C46" s="19">
        <v>13070</v>
      </c>
      <c r="D46" s="19">
        <v>712</v>
      </c>
      <c r="E46" s="19">
        <v>147</v>
      </c>
      <c r="F46" s="19">
        <v>4</v>
      </c>
      <c r="G46" s="19">
        <v>13413</v>
      </c>
      <c r="H46" s="19">
        <v>2349</v>
      </c>
      <c r="I46" s="19">
        <v>4086</v>
      </c>
      <c r="J46" s="19">
        <v>453</v>
      </c>
      <c r="K46" s="19">
        <v>3</v>
      </c>
      <c r="L46" s="19">
        <v>0</v>
      </c>
      <c r="M46" s="19">
        <v>4542</v>
      </c>
      <c r="N46" s="19">
        <v>2</v>
      </c>
      <c r="O46" s="19">
        <v>28</v>
      </c>
      <c r="P46" s="19">
        <v>0</v>
      </c>
      <c r="Q46" s="19">
        <v>1</v>
      </c>
      <c r="R46" s="19">
        <v>1</v>
      </c>
      <c r="S46" s="19">
        <v>32</v>
      </c>
      <c r="T46" s="19">
        <v>15</v>
      </c>
      <c r="U46" s="19">
        <v>6434</v>
      </c>
      <c r="V46" s="19">
        <v>255</v>
      </c>
      <c r="W46" s="19">
        <v>143</v>
      </c>
      <c r="X46" s="19">
        <v>0</v>
      </c>
      <c r="Y46" s="19">
        <v>6392</v>
      </c>
      <c r="Z46" s="19">
        <v>1550</v>
      </c>
      <c r="AA46" s="19">
        <v>2129</v>
      </c>
      <c r="AB46" s="19">
        <v>0</v>
      </c>
      <c r="AC46" s="19">
        <v>0</v>
      </c>
      <c r="AD46" s="19">
        <v>3</v>
      </c>
      <c r="AE46" s="19">
        <v>2053</v>
      </c>
      <c r="AF46" s="19">
        <v>680</v>
      </c>
      <c r="AG46" s="19">
        <v>390</v>
      </c>
      <c r="AH46" s="19">
        <v>4</v>
      </c>
      <c r="AI46" s="19">
        <v>0</v>
      </c>
      <c r="AJ46" s="19">
        <v>0</v>
      </c>
      <c r="AK46" s="19">
        <v>390</v>
      </c>
      <c r="AL46" s="19">
        <v>100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3</v>
      </c>
      <c r="AT46" s="19">
        <v>0</v>
      </c>
      <c r="AU46" s="19">
        <v>0</v>
      </c>
      <c r="AV46" s="19">
        <v>0</v>
      </c>
      <c r="AW46" s="19">
        <v>4</v>
      </c>
      <c r="AX46" s="19">
        <v>2</v>
      </c>
    </row>
    <row r="47" spans="2:50" ht="20.100000000000001" customHeight="1" thickBot="1" x14ac:dyDescent="0.25">
      <c r="B47" s="4" t="s">
        <v>232</v>
      </c>
      <c r="C47" s="19">
        <v>4434</v>
      </c>
      <c r="D47" s="19">
        <v>181</v>
      </c>
      <c r="E47" s="19">
        <v>72</v>
      </c>
      <c r="F47" s="19">
        <v>0</v>
      </c>
      <c r="G47" s="19">
        <v>4236</v>
      </c>
      <c r="H47" s="19">
        <v>1080</v>
      </c>
      <c r="I47" s="19">
        <v>1280</v>
      </c>
      <c r="J47" s="19">
        <v>167</v>
      </c>
      <c r="K47" s="19">
        <v>12</v>
      </c>
      <c r="L47" s="19">
        <v>0</v>
      </c>
      <c r="M47" s="19">
        <v>1437</v>
      </c>
      <c r="N47" s="19">
        <v>26</v>
      </c>
      <c r="O47" s="19">
        <v>8</v>
      </c>
      <c r="P47" s="19">
        <v>0</v>
      </c>
      <c r="Q47" s="19">
        <v>0</v>
      </c>
      <c r="R47" s="19">
        <v>0</v>
      </c>
      <c r="S47" s="19">
        <v>1</v>
      </c>
      <c r="T47" s="19">
        <v>12</v>
      </c>
      <c r="U47" s="19">
        <v>2693</v>
      </c>
      <c r="V47" s="19">
        <v>14</v>
      </c>
      <c r="W47" s="19">
        <v>59</v>
      </c>
      <c r="X47" s="19">
        <v>0</v>
      </c>
      <c r="Y47" s="19">
        <v>2418</v>
      </c>
      <c r="Z47" s="19">
        <v>782</v>
      </c>
      <c r="AA47" s="19">
        <v>396</v>
      </c>
      <c r="AB47" s="19">
        <v>0</v>
      </c>
      <c r="AC47" s="19">
        <v>0</v>
      </c>
      <c r="AD47" s="19">
        <v>0</v>
      </c>
      <c r="AE47" s="19">
        <v>330</v>
      </c>
      <c r="AF47" s="19">
        <v>238</v>
      </c>
      <c r="AG47" s="19">
        <v>53</v>
      </c>
      <c r="AH47" s="19">
        <v>0</v>
      </c>
      <c r="AI47" s="19">
        <v>1</v>
      </c>
      <c r="AJ47" s="19">
        <v>0</v>
      </c>
      <c r="AK47" s="19">
        <v>47</v>
      </c>
      <c r="AL47" s="19">
        <v>17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4</v>
      </c>
      <c r="AT47" s="19">
        <v>0</v>
      </c>
      <c r="AU47" s="19">
        <v>0</v>
      </c>
      <c r="AV47" s="19">
        <v>0</v>
      </c>
      <c r="AW47" s="19">
        <v>3</v>
      </c>
      <c r="AX47" s="19">
        <v>5</v>
      </c>
    </row>
    <row r="48" spans="2:50" ht="20.100000000000001" customHeight="1" thickBot="1" x14ac:dyDescent="0.25">
      <c r="B48" s="4" t="s">
        <v>233</v>
      </c>
      <c r="C48" s="19">
        <v>16154</v>
      </c>
      <c r="D48" s="19">
        <v>1081</v>
      </c>
      <c r="E48" s="19">
        <v>1945</v>
      </c>
      <c r="F48" s="19">
        <v>145</v>
      </c>
      <c r="G48" s="19">
        <v>19226</v>
      </c>
      <c r="H48" s="19">
        <v>3783</v>
      </c>
      <c r="I48" s="19">
        <v>3423</v>
      </c>
      <c r="J48" s="19">
        <v>444</v>
      </c>
      <c r="K48" s="19">
        <v>45</v>
      </c>
      <c r="L48" s="19">
        <v>0</v>
      </c>
      <c r="M48" s="19">
        <v>3908</v>
      </c>
      <c r="N48" s="19">
        <v>23</v>
      </c>
      <c r="O48" s="19">
        <v>48</v>
      </c>
      <c r="P48" s="19">
        <v>0</v>
      </c>
      <c r="Q48" s="19">
        <v>0</v>
      </c>
      <c r="R48" s="19">
        <v>0</v>
      </c>
      <c r="S48" s="19">
        <v>29</v>
      </c>
      <c r="T48" s="19">
        <v>48</v>
      </c>
      <c r="U48" s="19">
        <v>9777</v>
      </c>
      <c r="V48" s="19">
        <v>627</v>
      </c>
      <c r="W48" s="19">
        <v>1886</v>
      </c>
      <c r="X48" s="19">
        <v>134</v>
      </c>
      <c r="Y48" s="19">
        <v>12294</v>
      </c>
      <c r="Z48" s="19">
        <v>2403</v>
      </c>
      <c r="AA48" s="19">
        <v>2093</v>
      </c>
      <c r="AB48" s="19">
        <v>0</v>
      </c>
      <c r="AC48" s="19">
        <v>0</v>
      </c>
      <c r="AD48" s="19">
        <v>10</v>
      </c>
      <c r="AE48" s="19">
        <v>2123</v>
      </c>
      <c r="AF48" s="19">
        <v>1151</v>
      </c>
      <c r="AG48" s="19">
        <v>797</v>
      </c>
      <c r="AH48" s="19">
        <v>10</v>
      </c>
      <c r="AI48" s="19">
        <v>14</v>
      </c>
      <c r="AJ48" s="19">
        <v>1</v>
      </c>
      <c r="AK48" s="19">
        <v>863</v>
      </c>
      <c r="AL48" s="19">
        <v>140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16</v>
      </c>
      <c r="AT48" s="19">
        <v>0</v>
      </c>
      <c r="AU48" s="19">
        <v>0</v>
      </c>
      <c r="AV48" s="19">
        <v>0</v>
      </c>
      <c r="AW48" s="19">
        <v>9</v>
      </c>
      <c r="AX48" s="19">
        <v>18</v>
      </c>
    </row>
    <row r="49" spans="2:50" ht="20.100000000000001" customHeight="1" thickBot="1" x14ac:dyDescent="0.25">
      <c r="B49" s="4" t="s">
        <v>234</v>
      </c>
      <c r="C49" s="19">
        <v>2979</v>
      </c>
      <c r="D49" s="19">
        <v>325</v>
      </c>
      <c r="E49" s="19">
        <v>57</v>
      </c>
      <c r="F49" s="19">
        <v>2</v>
      </c>
      <c r="G49" s="19">
        <v>3139</v>
      </c>
      <c r="H49" s="19">
        <v>984</v>
      </c>
      <c r="I49" s="19">
        <v>519</v>
      </c>
      <c r="J49" s="19">
        <v>80</v>
      </c>
      <c r="K49" s="19">
        <v>1</v>
      </c>
      <c r="L49" s="19">
        <v>1</v>
      </c>
      <c r="M49" s="19">
        <v>601</v>
      </c>
      <c r="N49" s="19">
        <v>5</v>
      </c>
      <c r="O49" s="19">
        <v>2</v>
      </c>
      <c r="P49" s="19">
        <v>0</v>
      </c>
      <c r="Q49" s="19">
        <v>0</v>
      </c>
      <c r="R49" s="19">
        <v>0</v>
      </c>
      <c r="S49" s="19">
        <v>1</v>
      </c>
      <c r="T49" s="19">
        <v>2</v>
      </c>
      <c r="U49" s="19">
        <v>2051</v>
      </c>
      <c r="V49" s="19">
        <v>245</v>
      </c>
      <c r="W49" s="19">
        <v>56</v>
      </c>
      <c r="X49" s="19">
        <v>1</v>
      </c>
      <c r="Y49" s="19">
        <v>2179</v>
      </c>
      <c r="Z49" s="19">
        <v>656</v>
      </c>
      <c r="AA49" s="19">
        <v>332</v>
      </c>
      <c r="AB49" s="19">
        <v>0</v>
      </c>
      <c r="AC49" s="19">
        <v>0</v>
      </c>
      <c r="AD49" s="19">
        <v>0</v>
      </c>
      <c r="AE49" s="19">
        <v>280</v>
      </c>
      <c r="AF49" s="19">
        <v>304</v>
      </c>
      <c r="AG49" s="19">
        <v>74</v>
      </c>
      <c r="AH49" s="19">
        <v>0</v>
      </c>
      <c r="AI49" s="19">
        <v>0</v>
      </c>
      <c r="AJ49" s="19">
        <v>0</v>
      </c>
      <c r="AK49" s="19">
        <v>78</v>
      </c>
      <c r="AL49" s="19">
        <v>16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1</v>
      </c>
      <c r="AT49" s="19">
        <v>0</v>
      </c>
      <c r="AU49" s="19">
        <v>0</v>
      </c>
      <c r="AV49" s="19">
        <v>0</v>
      </c>
      <c r="AW49" s="19">
        <v>0</v>
      </c>
      <c r="AX49" s="19">
        <v>1</v>
      </c>
    </row>
    <row r="50" spans="2:50" ht="20.100000000000001" customHeight="1" thickBot="1" x14ac:dyDescent="0.25">
      <c r="B50" s="4" t="s">
        <v>235</v>
      </c>
      <c r="C50" s="19">
        <v>1470</v>
      </c>
      <c r="D50" s="19">
        <v>471</v>
      </c>
      <c r="E50" s="19">
        <v>14</v>
      </c>
      <c r="F50" s="19">
        <v>3</v>
      </c>
      <c r="G50" s="19">
        <v>2081</v>
      </c>
      <c r="H50" s="19">
        <v>302</v>
      </c>
      <c r="I50" s="19">
        <v>663</v>
      </c>
      <c r="J50" s="19">
        <v>226</v>
      </c>
      <c r="K50" s="19">
        <v>10</v>
      </c>
      <c r="L50" s="19">
        <v>0</v>
      </c>
      <c r="M50" s="19">
        <v>904</v>
      </c>
      <c r="N50" s="19">
        <v>4</v>
      </c>
      <c r="O50" s="19">
        <v>5</v>
      </c>
      <c r="P50" s="19">
        <v>0</v>
      </c>
      <c r="Q50" s="19">
        <v>0</v>
      </c>
      <c r="R50" s="19">
        <v>0</v>
      </c>
      <c r="S50" s="19">
        <v>6</v>
      </c>
      <c r="T50" s="19">
        <v>2</v>
      </c>
      <c r="U50" s="19">
        <v>404</v>
      </c>
      <c r="V50" s="19">
        <v>245</v>
      </c>
      <c r="W50" s="19">
        <v>4</v>
      </c>
      <c r="X50" s="19">
        <v>3</v>
      </c>
      <c r="Y50" s="19">
        <v>722</v>
      </c>
      <c r="Z50" s="19">
        <v>212</v>
      </c>
      <c r="AA50" s="19">
        <v>365</v>
      </c>
      <c r="AB50" s="19">
        <v>0</v>
      </c>
      <c r="AC50" s="19">
        <v>0</v>
      </c>
      <c r="AD50" s="19">
        <v>0</v>
      </c>
      <c r="AE50" s="19">
        <v>413</v>
      </c>
      <c r="AF50" s="19">
        <v>74</v>
      </c>
      <c r="AG50" s="19">
        <v>33</v>
      </c>
      <c r="AH50" s="19">
        <v>0</v>
      </c>
      <c r="AI50" s="19">
        <v>0</v>
      </c>
      <c r="AJ50" s="19">
        <v>0</v>
      </c>
      <c r="AK50" s="19">
        <v>36</v>
      </c>
      <c r="AL50" s="19">
        <v>10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</row>
    <row r="51" spans="2:50" ht="20.100000000000001" customHeight="1" thickBot="1" x14ac:dyDescent="0.25">
      <c r="B51" s="4" t="s">
        <v>236</v>
      </c>
      <c r="C51" s="19">
        <v>3883</v>
      </c>
      <c r="D51" s="19">
        <v>160</v>
      </c>
      <c r="E51" s="19">
        <v>44</v>
      </c>
      <c r="F51" s="19">
        <v>23</v>
      </c>
      <c r="G51" s="19">
        <v>3414</v>
      </c>
      <c r="H51" s="19">
        <v>2764</v>
      </c>
      <c r="I51" s="19">
        <v>1239</v>
      </c>
      <c r="J51" s="19">
        <v>60</v>
      </c>
      <c r="K51" s="19">
        <v>1</v>
      </c>
      <c r="L51" s="19">
        <v>1</v>
      </c>
      <c r="M51" s="19">
        <v>1292</v>
      </c>
      <c r="N51" s="19">
        <v>5</v>
      </c>
      <c r="O51" s="19">
        <v>7</v>
      </c>
      <c r="P51" s="19">
        <v>0</v>
      </c>
      <c r="Q51" s="19">
        <v>0</v>
      </c>
      <c r="R51" s="19">
        <v>0</v>
      </c>
      <c r="S51" s="19">
        <v>9</v>
      </c>
      <c r="T51" s="19">
        <v>10</v>
      </c>
      <c r="U51" s="19">
        <v>2000</v>
      </c>
      <c r="V51" s="19">
        <v>100</v>
      </c>
      <c r="W51" s="19">
        <v>43</v>
      </c>
      <c r="X51" s="19">
        <v>20</v>
      </c>
      <c r="Y51" s="19">
        <v>1511</v>
      </c>
      <c r="Z51" s="19">
        <v>2187</v>
      </c>
      <c r="AA51" s="19">
        <v>543</v>
      </c>
      <c r="AB51" s="19">
        <v>0</v>
      </c>
      <c r="AC51" s="19">
        <v>0</v>
      </c>
      <c r="AD51" s="19">
        <v>2</v>
      </c>
      <c r="AE51" s="19">
        <v>508</v>
      </c>
      <c r="AF51" s="19">
        <v>518</v>
      </c>
      <c r="AG51" s="19">
        <v>92</v>
      </c>
      <c r="AH51" s="19">
        <v>0</v>
      </c>
      <c r="AI51" s="19">
        <v>0</v>
      </c>
      <c r="AJ51" s="19">
        <v>0</v>
      </c>
      <c r="AK51" s="19">
        <v>92</v>
      </c>
      <c r="AL51" s="19">
        <v>38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2</v>
      </c>
      <c r="AT51" s="19">
        <v>0</v>
      </c>
      <c r="AU51" s="19">
        <v>0</v>
      </c>
      <c r="AV51" s="19">
        <v>0</v>
      </c>
      <c r="AW51" s="19">
        <v>2</v>
      </c>
      <c r="AX51" s="19">
        <v>6</v>
      </c>
    </row>
    <row r="52" spans="2:50" ht="20.100000000000001" customHeight="1" thickBot="1" x14ac:dyDescent="0.25">
      <c r="B52" s="4" t="s">
        <v>237</v>
      </c>
      <c r="C52" s="19">
        <v>812</v>
      </c>
      <c r="D52" s="19">
        <v>207</v>
      </c>
      <c r="E52" s="19">
        <v>3</v>
      </c>
      <c r="F52" s="19">
        <v>2</v>
      </c>
      <c r="G52" s="19">
        <v>943</v>
      </c>
      <c r="H52" s="19">
        <v>544</v>
      </c>
      <c r="I52" s="19">
        <v>48</v>
      </c>
      <c r="J52" s="19">
        <v>10</v>
      </c>
      <c r="K52" s="19">
        <v>0</v>
      </c>
      <c r="L52" s="19">
        <v>0</v>
      </c>
      <c r="M52" s="19">
        <v>59</v>
      </c>
      <c r="N52" s="19">
        <v>3</v>
      </c>
      <c r="O52" s="19">
        <v>2</v>
      </c>
      <c r="P52" s="19">
        <v>0</v>
      </c>
      <c r="Q52" s="19">
        <v>0</v>
      </c>
      <c r="R52" s="19">
        <v>0</v>
      </c>
      <c r="S52" s="19">
        <v>4</v>
      </c>
      <c r="T52" s="19">
        <v>1</v>
      </c>
      <c r="U52" s="19">
        <v>550</v>
      </c>
      <c r="V52" s="19">
        <v>197</v>
      </c>
      <c r="W52" s="19">
        <v>3</v>
      </c>
      <c r="X52" s="19">
        <v>1</v>
      </c>
      <c r="Y52" s="19">
        <v>659</v>
      </c>
      <c r="Z52" s="19">
        <v>403</v>
      </c>
      <c r="AA52" s="19">
        <v>194</v>
      </c>
      <c r="AB52" s="19">
        <v>0</v>
      </c>
      <c r="AC52" s="19">
        <v>0</v>
      </c>
      <c r="AD52" s="19">
        <v>1</v>
      </c>
      <c r="AE52" s="19">
        <v>205</v>
      </c>
      <c r="AF52" s="19">
        <v>125</v>
      </c>
      <c r="AG52" s="19">
        <v>18</v>
      </c>
      <c r="AH52" s="19">
        <v>0</v>
      </c>
      <c r="AI52" s="19">
        <v>0</v>
      </c>
      <c r="AJ52" s="19">
        <v>0</v>
      </c>
      <c r="AK52" s="19">
        <v>16</v>
      </c>
      <c r="AL52" s="19">
        <v>12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</row>
    <row r="53" spans="2:50" ht="20.100000000000001" customHeight="1" thickBot="1" x14ac:dyDescent="0.25">
      <c r="B53" s="4" t="s">
        <v>238</v>
      </c>
      <c r="C53" s="19">
        <v>931</v>
      </c>
      <c r="D53" s="19">
        <v>82</v>
      </c>
      <c r="E53" s="19">
        <v>17</v>
      </c>
      <c r="F53" s="19">
        <v>1</v>
      </c>
      <c r="G53" s="19">
        <v>957</v>
      </c>
      <c r="H53" s="19">
        <v>383</v>
      </c>
      <c r="I53" s="19">
        <v>175</v>
      </c>
      <c r="J53" s="19">
        <v>7</v>
      </c>
      <c r="K53" s="19">
        <v>0</v>
      </c>
      <c r="L53" s="19">
        <v>0</v>
      </c>
      <c r="M53" s="19">
        <v>181</v>
      </c>
      <c r="N53" s="19">
        <v>2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1</v>
      </c>
      <c r="U53" s="19">
        <v>516</v>
      </c>
      <c r="V53" s="19">
        <v>75</v>
      </c>
      <c r="W53" s="19">
        <v>16</v>
      </c>
      <c r="X53" s="19">
        <v>1</v>
      </c>
      <c r="Y53" s="19">
        <v>561</v>
      </c>
      <c r="Z53" s="19">
        <v>270</v>
      </c>
      <c r="AA53" s="19">
        <v>204</v>
      </c>
      <c r="AB53" s="19">
        <v>0</v>
      </c>
      <c r="AC53" s="19">
        <v>0</v>
      </c>
      <c r="AD53" s="19">
        <v>0</v>
      </c>
      <c r="AE53" s="19">
        <v>175</v>
      </c>
      <c r="AF53" s="19">
        <v>98</v>
      </c>
      <c r="AG53" s="19">
        <v>36</v>
      </c>
      <c r="AH53" s="19">
        <v>0</v>
      </c>
      <c r="AI53" s="19">
        <v>1</v>
      </c>
      <c r="AJ53" s="19">
        <v>0</v>
      </c>
      <c r="AK53" s="19">
        <v>39</v>
      </c>
      <c r="AL53" s="19">
        <v>12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1</v>
      </c>
      <c r="AX53" s="19">
        <v>0</v>
      </c>
    </row>
    <row r="54" spans="2:50" ht="20.100000000000001" customHeight="1" thickBot="1" x14ac:dyDescent="0.25">
      <c r="B54" s="4" t="s">
        <v>239</v>
      </c>
      <c r="C54" s="19">
        <v>2991</v>
      </c>
      <c r="D54" s="19">
        <v>503</v>
      </c>
      <c r="E54" s="19">
        <v>87</v>
      </c>
      <c r="F54" s="19">
        <v>10</v>
      </c>
      <c r="G54" s="19">
        <v>3515</v>
      </c>
      <c r="H54" s="19">
        <v>858</v>
      </c>
      <c r="I54" s="19">
        <v>967</v>
      </c>
      <c r="J54" s="19">
        <v>225</v>
      </c>
      <c r="K54" s="19">
        <v>40</v>
      </c>
      <c r="L54" s="19">
        <v>2</v>
      </c>
      <c r="M54" s="19">
        <v>1236</v>
      </c>
      <c r="N54" s="19">
        <v>6</v>
      </c>
      <c r="O54" s="19">
        <v>7</v>
      </c>
      <c r="P54" s="19">
        <v>1</v>
      </c>
      <c r="Q54" s="19">
        <v>0</v>
      </c>
      <c r="R54" s="19">
        <v>0</v>
      </c>
      <c r="S54" s="19">
        <v>5</v>
      </c>
      <c r="T54" s="19">
        <v>5</v>
      </c>
      <c r="U54" s="19">
        <v>1428</v>
      </c>
      <c r="V54" s="19">
        <v>277</v>
      </c>
      <c r="W54" s="19">
        <v>46</v>
      </c>
      <c r="X54" s="19">
        <v>4</v>
      </c>
      <c r="Y54" s="19">
        <v>1727</v>
      </c>
      <c r="Z54" s="19">
        <v>643</v>
      </c>
      <c r="AA54" s="19">
        <v>408</v>
      </c>
      <c r="AB54" s="19">
        <v>0</v>
      </c>
      <c r="AC54" s="19">
        <v>0</v>
      </c>
      <c r="AD54" s="19">
        <v>4</v>
      </c>
      <c r="AE54" s="19">
        <v>366</v>
      </c>
      <c r="AF54" s="19">
        <v>183</v>
      </c>
      <c r="AG54" s="19">
        <v>180</v>
      </c>
      <c r="AH54" s="19">
        <v>0</v>
      </c>
      <c r="AI54" s="19">
        <v>1</v>
      </c>
      <c r="AJ54" s="19">
        <v>0</v>
      </c>
      <c r="AK54" s="19">
        <v>180</v>
      </c>
      <c r="AL54" s="19">
        <v>20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1</v>
      </c>
      <c r="AT54" s="19">
        <v>0</v>
      </c>
      <c r="AU54" s="19">
        <v>0</v>
      </c>
      <c r="AV54" s="19">
        <v>0</v>
      </c>
      <c r="AW54" s="19">
        <v>1</v>
      </c>
      <c r="AX54" s="19">
        <v>1</v>
      </c>
    </row>
    <row r="55" spans="2:50" ht="20.100000000000001" customHeight="1" thickBot="1" x14ac:dyDescent="0.25">
      <c r="B55" s="4" t="s">
        <v>240</v>
      </c>
      <c r="C55" s="19">
        <v>34402</v>
      </c>
      <c r="D55" s="19">
        <v>4049</v>
      </c>
      <c r="E55" s="19">
        <v>2078</v>
      </c>
      <c r="F55" s="19">
        <v>462</v>
      </c>
      <c r="G55" s="19">
        <v>40091</v>
      </c>
      <c r="H55" s="19">
        <v>6745</v>
      </c>
      <c r="I55" s="19">
        <v>7340</v>
      </c>
      <c r="J55" s="19">
        <v>1179</v>
      </c>
      <c r="K55" s="19">
        <v>72</v>
      </c>
      <c r="L55" s="19">
        <v>26</v>
      </c>
      <c r="M55" s="19">
        <v>8679</v>
      </c>
      <c r="N55" s="19">
        <v>8</v>
      </c>
      <c r="O55" s="19">
        <v>73</v>
      </c>
      <c r="P55" s="19">
        <v>3</v>
      </c>
      <c r="Q55" s="19">
        <v>0</v>
      </c>
      <c r="R55" s="19">
        <v>2</v>
      </c>
      <c r="S55" s="19">
        <v>71</v>
      </c>
      <c r="T55" s="19">
        <v>53</v>
      </c>
      <c r="U55" s="19">
        <v>20662</v>
      </c>
      <c r="V55" s="19">
        <v>2789</v>
      </c>
      <c r="W55" s="19">
        <v>1995</v>
      </c>
      <c r="X55" s="19">
        <v>352</v>
      </c>
      <c r="Y55" s="19">
        <v>25005</v>
      </c>
      <c r="Z55" s="19">
        <v>4602</v>
      </c>
      <c r="AA55" s="19">
        <v>5776</v>
      </c>
      <c r="AB55" s="19">
        <v>0</v>
      </c>
      <c r="AC55" s="19">
        <v>0</v>
      </c>
      <c r="AD55" s="19">
        <v>77</v>
      </c>
      <c r="AE55" s="19">
        <v>5712</v>
      </c>
      <c r="AF55" s="19">
        <v>1940</v>
      </c>
      <c r="AG55" s="19">
        <v>532</v>
      </c>
      <c r="AH55" s="19">
        <v>77</v>
      </c>
      <c r="AI55" s="19">
        <v>11</v>
      </c>
      <c r="AJ55" s="19">
        <v>5</v>
      </c>
      <c r="AK55" s="19">
        <v>612</v>
      </c>
      <c r="AL55" s="19">
        <v>125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19</v>
      </c>
      <c r="AT55" s="19">
        <v>1</v>
      </c>
      <c r="AU55" s="19">
        <v>0</v>
      </c>
      <c r="AV55" s="19">
        <v>0</v>
      </c>
      <c r="AW55" s="19">
        <v>12</v>
      </c>
      <c r="AX55" s="19">
        <v>17</v>
      </c>
    </row>
    <row r="56" spans="2:50" ht="20.100000000000001" customHeight="1" thickBot="1" x14ac:dyDescent="0.25">
      <c r="B56" s="4" t="s">
        <v>241</v>
      </c>
      <c r="C56" s="19">
        <v>9159</v>
      </c>
      <c r="D56" s="19">
        <v>1174</v>
      </c>
      <c r="E56" s="19">
        <v>463</v>
      </c>
      <c r="F56" s="19">
        <v>42</v>
      </c>
      <c r="G56" s="19">
        <v>10013</v>
      </c>
      <c r="H56" s="19">
        <v>2603</v>
      </c>
      <c r="I56" s="19">
        <v>3644</v>
      </c>
      <c r="J56" s="19">
        <v>674</v>
      </c>
      <c r="K56" s="19">
        <v>17</v>
      </c>
      <c r="L56" s="19">
        <v>10</v>
      </c>
      <c r="M56" s="19">
        <v>4348</v>
      </c>
      <c r="N56" s="19">
        <v>10</v>
      </c>
      <c r="O56" s="19">
        <v>18</v>
      </c>
      <c r="P56" s="19">
        <v>0</v>
      </c>
      <c r="Q56" s="19">
        <v>0</v>
      </c>
      <c r="R56" s="19">
        <v>0</v>
      </c>
      <c r="S56" s="19">
        <v>7</v>
      </c>
      <c r="T56" s="19">
        <v>17</v>
      </c>
      <c r="U56" s="19">
        <v>4270</v>
      </c>
      <c r="V56" s="19">
        <v>500</v>
      </c>
      <c r="W56" s="19">
        <v>445</v>
      </c>
      <c r="X56" s="19">
        <v>29</v>
      </c>
      <c r="Y56" s="19">
        <v>4469</v>
      </c>
      <c r="Z56" s="19">
        <v>2100</v>
      </c>
      <c r="AA56" s="19">
        <v>888</v>
      </c>
      <c r="AB56" s="19">
        <v>0</v>
      </c>
      <c r="AC56" s="19">
        <v>0</v>
      </c>
      <c r="AD56" s="19">
        <v>2</v>
      </c>
      <c r="AE56" s="19">
        <v>842</v>
      </c>
      <c r="AF56" s="19">
        <v>441</v>
      </c>
      <c r="AG56" s="19">
        <v>338</v>
      </c>
      <c r="AH56" s="19">
        <v>0</v>
      </c>
      <c r="AI56" s="19">
        <v>1</v>
      </c>
      <c r="AJ56" s="19">
        <v>1</v>
      </c>
      <c r="AK56" s="19">
        <v>347</v>
      </c>
      <c r="AL56" s="19">
        <v>32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1</v>
      </c>
      <c r="AT56" s="19">
        <v>0</v>
      </c>
      <c r="AU56" s="19">
        <v>0</v>
      </c>
      <c r="AV56" s="19">
        <v>0</v>
      </c>
      <c r="AW56" s="19">
        <v>0</v>
      </c>
      <c r="AX56" s="19">
        <v>3</v>
      </c>
    </row>
    <row r="57" spans="2:50" ht="20.100000000000001" customHeight="1" thickBot="1" x14ac:dyDescent="0.25">
      <c r="B57" s="4" t="s">
        <v>242</v>
      </c>
      <c r="C57" s="19">
        <v>3265</v>
      </c>
      <c r="D57" s="19">
        <v>177</v>
      </c>
      <c r="E57" s="19">
        <v>1</v>
      </c>
      <c r="F57" s="19">
        <v>0</v>
      </c>
      <c r="G57" s="19">
        <v>3342</v>
      </c>
      <c r="H57" s="19">
        <v>821</v>
      </c>
      <c r="I57" s="19">
        <v>578</v>
      </c>
      <c r="J57" s="19">
        <v>5</v>
      </c>
      <c r="K57" s="19">
        <v>0</v>
      </c>
      <c r="L57" s="19">
        <v>0</v>
      </c>
      <c r="M57" s="19">
        <v>585</v>
      </c>
      <c r="N57" s="19">
        <v>7</v>
      </c>
      <c r="O57" s="19">
        <v>12</v>
      </c>
      <c r="P57" s="19">
        <v>0</v>
      </c>
      <c r="Q57" s="19">
        <v>0</v>
      </c>
      <c r="R57" s="19">
        <v>0</v>
      </c>
      <c r="S57" s="19">
        <v>7</v>
      </c>
      <c r="T57" s="19">
        <v>12</v>
      </c>
      <c r="U57" s="19">
        <v>2278</v>
      </c>
      <c r="V57" s="19">
        <v>172</v>
      </c>
      <c r="W57" s="19">
        <v>1</v>
      </c>
      <c r="X57" s="19">
        <v>0</v>
      </c>
      <c r="Y57" s="19">
        <v>2386</v>
      </c>
      <c r="Z57" s="19">
        <v>629</v>
      </c>
      <c r="AA57" s="19">
        <v>299</v>
      </c>
      <c r="AB57" s="19">
        <v>0</v>
      </c>
      <c r="AC57" s="19">
        <v>0</v>
      </c>
      <c r="AD57" s="19">
        <v>0</v>
      </c>
      <c r="AE57" s="19">
        <v>278</v>
      </c>
      <c r="AF57" s="19">
        <v>136</v>
      </c>
      <c r="AG57" s="19">
        <v>97</v>
      </c>
      <c r="AH57" s="19">
        <v>0</v>
      </c>
      <c r="AI57" s="19">
        <v>0</v>
      </c>
      <c r="AJ57" s="19">
        <v>0</v>
      </c>
      <c r="AK57" s="19">
        <v>85</v>
      </c>
      <c r="AL57" s="19">
        <v>35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1</v>
      </c>
      <c r="AT57" s="19">
        <v>0</v>
      </c>
      <c r="AU57" s="19">
        <v>0</v>
      </c>
      <c r="AV57" s="19">
        <v>0</v>
      </c>
      <c r="AW57" s="19">
        <v>1</v>
      </c>
      <c r="AX57" s="19">
        <v>2</v>
      </c>
    </row>
    <row r="58" spans="2:50" ht="20.100000000000001" customHeight="1" thickBot="1" x14ac:dyDescent="0.25">
      <c r="B58" s="4" t="s">
        <v>243</v>
      </c>
      <c r="C58" s="19">
        <v>1469</v>
      </c>
      <c r="D58" s="19">
        <v>0</v>
      </c>
      <c r="E58" s="19">
        <v>0</v>
      </c>
      <c r="F58" s="19">
        <v>5</v>
      </c>
      <c r="G58" s="19">
        <v>1290</v>
      </c>
      <c r="H58" s="19">
        <v>878</v>
      </c>
      <c r="I58" s="19">
        <v>373</v>
      </c>
      <c r="J58" s="19">
        <v>0</v>
      </c>
      <c r="K58" s="19">
        <v>0</v>
      </c>
      <c r="L58" s="19">
        <v>1</v>
      </c>
      <c r="M58" s="19">
        <v>374</v>
      </c>
      <c r="N58" s="19">
        <v>0</v>
      </c>
      <c r="O58" s="19">
        <v>3</v>
      </c>
      <c r="P58" s="19">
        <v>0</v>
      </c>
      <c r="Q58" s="19">
        <v>0</v>
      </c>
      <c r="R58" s="19">
        <v>0</v>
      </c>
      <c r="S58" s="19">
        <v>1</v>
      </c>
      <c r="T58" s="19">
        <v>3</v>
      </c>
      <c r="U58" s="19">
        <v>856</v>
      </c>
      <c r="V58" s="19">
        <v>0</v>
      </c>
      <c r="W58" s="19">
        <v>0</v>
      </c>
      <c r="X58" s="19">
        <v>4</v>
      </c>
      <c r="Y58" s="19">
        <v>646</v>
      </c>
      <c r="Z58" s="19">
        <v>728</v>
      </c>
      <c r="AA58" s="19">
        <v>223</v>
      </c>
      <c r="AB58" s="19">
        <v>0</v>
      </c>
      <c r="AC58" s="19">
        <v>0</v>
      </c>
      <c r="AD58" s="19">
        <v>0</v>
      </c>
      <c r="AE58" s="19">
        <v>253</v>
      </c>
      <c r="AF58" s="19">
        <v>147</v>
      </c>
      <c r="AG58" s="19">
        <v>14</v>
      </c>
      <c r="AH58" s="19">
        <v>0</v>
      </c>
      <c r="AI58" s="19">
        <v>0</v>
      </c>
      <c r="AJ58" s="19">
        <v>0</v>
      </c>
      <c r="AK58" s="19">
        <v>16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</row>
    <row r="59" spans="2:50" ht="20.100000000000001" customHeight="1" thickBot="1" x14ac:dyDescent="0.25">
      <c r="B59" s="4" t="s">
        <v>269</v>
      </c>
      <c r="C59" s="19">
        <v>2181</v>
      </c>
      <c r="D59" s="19">
        <v>200</v>
      </c>
      <c r="E59" s="19">
        <v>38</v>
      </c>
      <c r="F59" s="19">
        <v>10</v>
      </c>
      <c r="G59" s="19">
        <v>2364</v>
      </c>
      <c r="H59" s="19">
        <v>714</v>
      </c>
      <c r="I59" s="19">
        <v>581</v>
      </c>
      <c r="J59" s="19">
        <v>77</v>
      </c>
      <c r="K59" s="19">
        <v>4</v>
      </c>
      <c r="L59" s="19">
        <v>0</v>
      </c>
      <c r="M59" s="19">
        <v>658</v>
      </c>
      <c r="N59" s="19">
        <v>6</v>
      </c>
      <c r="O59" s="19">
        <v>11</v>
      </c>
      <c r="P59" s="19">
        <v>0</v>
      </c>
      <c r="Q59" s="19">
        <v>0</v>
      </c>
      <c r="R59" s="19">
        <v>0</v>
      </c>
      <c r="S59" s="19">
        <v>8</v>
      </c>
      <c r="T59" s="19">
        <v>6</v>
      </c>
      <c r="U59" s="19">
        <v>1067</v>
      </c>
      <c r="V59" s="19">
        <v>123</v>
      </c>
      <c r="W59" s="19">
        <v>34</v>
      </c>
      <c r="X59" s="19">
        <v>10</v>
      </c>
      <c r="Y59" s="19">
        <v>1218</v>
      </c>
      <c r="Z59" s="19">
        <v>526</v>
      </c>
      <c r="AA59" s="19">
        <v>483</v>
      </c>
      <c r="AB59" s="19">
        <v>0</v>
      </c>
      <c r="AC59" s="19">
        <v>0</v>
      </c>
      <c r="AD59" s="19">
        <v>0</v>
      </c>
      <c r="AE59" s="19">
        <v>437</v>
      </c>
      <c r="AF59" s="19">
        <v>170</v>
      </c>
      <c r="AG59" s="19">
        <v>39</v>
      </c>
      <c r="AH59" s="19">
        <v>0</v>
      </c>
      <c r="AI59" s="19">
        <v>0</v>
      </c>
      <c r="AJ59" s="19">
        <v>0</v>
      </c>
      <c r="AK59" s="19">
        <v>43</v>
      </c>
      <c r="AL59" s="19">
        <v>6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</row>
    <row r="60" spans="2:50" ht="20.100000000000001" customHeight="1" thickBot="1" x14ac:dyDescent="0.25">
      <c r="B60" s="4" t="s">
        <v>245</v>
      </c>
      <c r="C60" s="19">
        <v>4366</v>
      </c>
      <c r="D60" s="19">
        <v>346</v>
      </c>
      <c r="E60" s="19">
        <v>34</v>
      </c>
      <c r="F60" s="19">
        <v>3</v>
      </c>
      <c r="G60" s="19">
        <v>4447</v>
      </c>
      <c r="H60" s="19">
        <v>1188</v>
      </c>
      <c r="I60" s="19">
        <v>1386</v>
      </c>
      <c r="J60" s="19">
        <v>285</v>
      </c>
      <c r="K60" s="19">
        <v>0</v>
      </c>
      <c r="L60" s="19">
        <v>0</v>
      </c>
      <c r="M60" s="19">
        <v>1666</v>
      </c>
      <c r="N60" s="19">
        <v>9</v>
      </c>
      <c r="O60" s="19">
        <v>7</v>
      </c>
      <c r="P60" s="19">
        <v>0</v>
      </c>
      <c r="Q60" s="19">
        <v>0</v>
      </c>
      <c r="R60" s="19">
        <v>0</v>
      </c>
      <c r="S60" s="19">
        <v>15</v>
      </c>
      <c r="T60" s="19">
        <v>6</v>
      </c>
      <c r="U60" s="19">
        <v>2019</v>
      </c>
      <c r="V60" s="19">
        <v>61</v>
      </c>
      <c r="W60" s="19">
        <v>34</v>
      </c>
      <c r="X60" s="19">
        <v>3</v>
      </c>
      <c r="Y60" s="19">
        <v>1792</v>
      </c>
      <c r="Z60" s="19">
        <v>823</v>
      </c>
      <c r="AA60" s="19">
        <v>794</v>
      </c>
      <c r="AB60" s="19">
        <v>0</v>
      </c>
      <c r="AC60" s="19">
        <v>0</v>
      </c>
      <c r="AD60" s="19">
        <v>0</v>
      </c>
      <c r="AE60" s="19">
        <v>820</v>
      </c>
      <c r="AF60" s="19">
        <v>322</v>
      </c>
      <c r="AG60" s="19">
        <v>159</v>
      </c>
      <c r="AH60" s="19">
        <v>0</v>
      </c>
      <c r="AI60" s="19">
        <v>0</v>
      </c>
      <c r="AJ60" s="19">
        <v>0</v>
      </c>
      <c r="AK60" s="19">
        <v>153</v>
      </c>
      <c r="AL60" s="19">
        <v>28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1</v>
      </c>
      <c r="AT60" s="19">
        <v>0</v>
      </c>
      <c r="AU60" s="19">
        <v>0</v>
      </c>
      <c r="AV60" s="19">
        <v>0</v>
      </c>
      <c r="AW60" s="19">
        <v>1</v>
      </c>
      <c r="AX60" s="19">
        <v>0</v>
      </c>
    </row>
    <row r="61" spans="2:50" ht="20.100000000000001" customHeight="1" thickBot="1" x14ac:dyDescent="0.25">
      <c r="B61" s="4" t="s">
        <v>246</v>
      </c>
      <c r="C61" s="19">
        <v>1217</v>
      </c>
      <c r="D61" s="19">
        <v>131</v>
      </c>
      <c r="E61" s="19">
        <v>20</v>
      </c>
      <c r="F61" s="19">
        <v>0</v>
      </c>
      <c r="G61" s="19">
        <v>1241</v>
      </c>
      <c r="H61" s="19">
        <v>607</v>
      </c>
      <c r="I61" s="19">
        <v>548</v>
      </c>
      <c r="J61" s="19">
        <v>112</v>
      </c>
      <c r="K61" s="19">
        <v>2</v>
      </c>
      <c r="L61" s="19">
        <v>0</v>
      </c>
      <c r="M61" s="19">
        <v>661</v>
      </c>
      <c r="N61" s="19">
        <v>2</v>
      </c>
      <c r="O61" s="19">
        <v>7</v>
      </c>
      <c r="P61" s="19">
        <v>0</v>
      </c>
      <c r="Q61" s="19">
        <v>0</v>
      </c>
      <c r="R61" s="19">
        <v>0</v>
      </c>
      <c r="S61" s="19">
        <v>4</v>
      </c>
      <c r="T61" s="19">
        <v>4</v>
      </c>
      <c r="U61" s="19">
        <v>466</v>
      </c>
      <c r="V61" s="19">
        <v>19</v>
      </c>
      <c r="W61" s="19">
        <v>18</v>
      </c>
      <c r="X61" s="19">
        <v>0</v>
      </c>
      <c r="Y61" s="19">
        <v>373</v>
      </c>
      <c r="Z61" s="19">
        <v>496</v>
      </c>
      <c r="AA61" s="19">
        <v>181</v>
      </c>
      <c r="AB61" s="19">
        <v>0</v>
      </c>
      <c r="AC61" s="19">
        <v>0</v>
      </c>
      <c r="AD61" s="19">
        <v>0</v>
      </c>
      <c r="AE61" s="19">
        <v>189</v>
      </c>
      <c r="AF61" s="19">
        <v>100</v>
      </c>
      <c r="AG61" s="19">
        <v>15</v>
      </c>
      <c r="AH61" s="19">
        <v>0</v>
      </c>
      <c r="AI61" s="19">
        <v>0</v>
      </c>
      <c r="AJ61" s="19">
        <v>0</v>
      </c>
      <c r="AK61" s="19">
        <v>14</v>
      </c>
      <c r="AL61" s="19">
        <v>4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1</v>
      </c>
    </row>
    <row r="62" spans="2:50" ht="20.100000000000001" customHeight="1" thickBot="1" x14ac:dyDescent="0.25">
      <c r="B62" s="7" t="s">
        <v>22</v>
      </c>
      <c r="C62" s="9">
        <f>SUM(C12:C61)</f>
        <v>225619</v>
      </c>
      <c r="D62" s="9">
        <f t="shared" ref="D62:AX62" si="0">SUM(D12:D61)</f>
        <v>26070</v>
      </c>
      <c r="E62" s="9">
        <f t="shared" si="0"/>
        <v>12816</v>
      </c>
      <c r="F62" s="9">
        <f t="shared" si="0"/>
        <v>1335</v>
      </c>
      <c r="G62" s="9">
        <f t="shared" si="0"/>
        <v>254892</v>
      </c>
      <c r="H62" s="9">
        <f t="shared" si="0"/>
        <v>61780</v>
      </c>
      <c r="I62" s="9">
        <f t="shared" si="0"/>
        <v>68533</v>
      </c>
      <c r="J62" s="9">
        <f t="shared" si="0"/>
        <v>9730</v>
      </c>
      <c r="K62" s="9">
        <f t="shared" si="0"/>
        <v>459</v>
      </c>
      <c r="L62" s="9">
        <f t="shared" si="0"/>
        <v>74</v>
      </c>
      <c r="M62" s="9">
        <f t="shared" si="0"/>
        <v>78703</v>
      </c>
      <c r="N62" s="9">
        <f t="shared" si="0"/>
        <v>425</v>
      </c>
      <c r="O62" s="9">
        <f t="shared" si="0"/>
        <v>586</v>
      </c>
      <c r="P62" s="9">
        <f t="shared" si="0"/>
        <v>7</v>
      </c>
      <c r="Q62" s="9">
        <f t="shared" si="0"/>
        <v>1</v>
      </c>
      <c r="R62" s="9">
        <f t="shared" si="0"/>
        <v>17</v>
      </c>
      <c r="S62" s="9">
        <f t="shared" si="0"/>
        <v>498</v>
      </c>
      <c r="T62" s="9">
        <f t="shared" si="0"/>
        <v>503</v>
      </c>
      <c r="U62" s="9">
        <f t="shared" si="0"/>
        <v>113195</v>
      </c>
      <c r="V62" s="9">
        <f t="shared" si="0"/>
        <v>16121</v>
      </c>
      <c r="W62" s="9">
        <f t="shared" si="0"/>
        <v>12315</v>
      </c>
      <c r="X62" s="9">
        <f t="shared" si="0"/>
        <v>931</v>
      </c>
      <c r="Y62" s="9">
        <f t="shared" si="0"/>
        <v>133427</v>
      </c>
      <c r="Z62" s="9">
        <f t="shared" si="0"/>
        <v>43363</v>
      </c>
      <c r="AA62" s="9">
        <f t="shared" si="0"/>
        <v>35735</v>
      </c>
      <c r="AB62" s="9">
        <f t="shared" si="0"/>
        <v>0</v>
      </c>
      <c r="AC62" s="9">
        <f t="shared" si="0"/>
        <v>0</v>
      </c>
      <c r="AD62" s="9">
        <f t="shared" si="0"/>
        <v>292</v>
      </c>
      <c r="AE62" s="9">
        <f t="shared" si="0"/>
        <v>34488</v>
      </c>
      <c r="AF62" s="9">
        <f t="shared" si="0"/>
        <v>15880</v>
      </c>
      <c r="AG62" s="9">
        <f t="shared" si="0"/>
        <v>7452</v>
      </c>
      <c r="AH62" s="9">
        <f t="shared" si="0"/>
        <v>211</v>
      </c>
      <c r="AI62" s="9">
        <f t="shared" si="0"/>
        <v>41</v>
      </c>
      <c r="AJ62" s="9">
        <f t="shared" si="0"/>
        <v>21</v>
      </c>
      <c r="AK62" s="9">
        <f t="shared" si="0"/>
        <v>7677</v>
      </c>
      <c r="AL62" s="9">
        <f t="shared" si="0"/>
        <v>1461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118</v>
      </c>
      <c r="AT62" s="9">
        <f t="shared" si="0"/>
        <v>1</v>
      </c>
      <c r="AU62" s="9">
        <f t="shared" si="0"/>
        <v>0</v>
      </c>
      <c r="AV62" s="9">
        <f t="shared" si="0"/>
        <v>0</v>
      </c>
      <c r="AW62" s="9">
        <f t="shared" si="0"/>
        <v>99</v>
      </c>
      <c r="AX62" s="9">
        <f t="shared" si="0"/>
        <v>148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74" t="s">
        <v>51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197</v>
      </c>
      <c r="C11" s="18">
        <v>4410</v>
      </c>
      <c r="D11" s="18">
        <v>0</v>
      </c>
      <c r="E11" s="18">
        <v>0</v>
      </c>
      <c r="F11" s="18">
        <v>0</v>
      </c>
      <c r="G11" s="18">
        <v>1860</v>
      </c>
      <c r="H11" s="18">
        <v>1178</v>
      </c>
      <c r="I11" s="18">
        <v>35</v>
      </c>
      <c r="J11" s="18">
        <v>44</v>
      </c>
      <c r="K11" s="18">
        <v>38</v>
      </c>
      <c r="L11" s="18">
        <v>241</v>
      </c>
      <c r="M11" s="18">
        <v>15</v>
      </c>
      <c r="N11" s="18">
        <v>16</v>
      </c>
      <c r="O11" s="18">
        <v>8</v>
      </c>
      <c r="P11" s="18">
        <v>404</v>
      </c>
      <c r="Q11" s="18">
        <v>455</v>
      </c>
      <c r="R11" s="18">
        <v>116</v>
      </c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  <c r="AJ11" s="19"/>
      <c r="AK11" s="19"/>
      <c r="AL11" s="19"/>
      <c r="AM11" s="19"/>
      <c r="AN11" s="19"/>
      <c r="AO11" s="19"/>
      <c r="AP11" s="19"/>
    </row>
    <row r="12" spans="2:42" ht="20.100000000000001" customHeight="1" thickBot="1" x14ac:dyDescent="0.25">
      <c r="B12" s="4" t="s">
        <v>198</v>
      </c>
      <c r="C12" s="19">
        <v>5778</v>
      </c>
      <c r="D12" s="19">
        <v>2</v>
      </c>
      <c r="E12" s="19">
        <v>0</v>
      </c>
      <c r="F12" s="19">
        <v>0</v>
      </c>
      <c r="G12" s="19">
        <v>2572</v>
      </c>
      <c r="H12" s="19">
        <v>756</v>
      </c>
      <c r="I12" s="19">
        <v>278</v>
      </c>
      <c r="J12" s="19">
        <v>520</v>
      </c>
      <c r="K12" s="19">
        <v>20</v>
      </c>
      <c r="L12" s="19">
        <v>106</v>
      </c>
      <c r="M12" s="19">
        <v>22</v>
      </c>
      <c r="N12" s="19">
        <v>0</v>
      </c>
      <c r="O12" s="19">
        <v>24</v>
      </c>
      <c r="P12" s="19">
        <v>450</v>
      </c>
      <c r="Q12" s="19">
        <v>839</v>
      </c>
      <c r="R12" s="19">
        <v>189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2:42" ht="20.100000000000001" customHeight="1" thickBot="1" x14ac:dyDescent="0.25">
      <c r="B13" s="4" t="s">
        <v>199</v>
      </c>
      <c r="C13" s="19">
        <v>2901</v>
      </c>
      <c r="D13" s="19">
        <v>1</v>
      </c>
      <c r="E13" s="19">
        <v>0</v>
      </c>
      <c r="F13" s="19">
        <v>0</v>
      </c>
      <c r="G13" s="19">
        <v>1782</v>
      </c>
      <c r="H13" s="19">
        <v>503</v>
      </c>
      <c r="I13" s="19">
        <v>75</v>
      </c>
      <c r="J13" s="19">
        <v>42</v>
      </c>
      <c r="K13" s="19">
        <v>29</v>
      </c>
      <c r="L13" s="19">
        <v>42</v>
      </c>
      <c r="M13" s="19">
        <v>6</v>
      </c>
      <c r="N13" s="19">
        <v>7</v>
      </c>
      <c r="O13" s="19">
        <v>47</v>
      </c>
      <c r="P13" s="19">
        <v>171</v>
      </c>
      <c r="Q13" s="19">
        <v>132</v>
      </c>
      <c r="R13" s="19">
        <v>64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2:42" ht="20.100000000000001" customHeight="1" thickBot="1" x14ac:dyDescent="0.25">
      <c r="B14" s="4" t="s">
        <v>200</v>
      </c>
      <c r="C14" s="19">
        <v>6516</v>
      </c>
      <c r="D14" s="19">
        <v>4</v>
      </c>
      <c r="E14" s="19">
        <v>2</v>
      </c>
      <c r="F14" s="19">
        <v>0</v>
      </c>
      <c r="G14" s="19">
        <v>3213</v>
      </c>
      <c r="H14" s="19">
        <v>330</v>
      </c>
      <c r="I14" s="19">
        <v>294</v>
      </c>
      <c r="J14" s="19">
        <v>325</v>
      </c>
      <c r="K14" s="19">
        <v>22</v>
      </c>
      <c r="L14" s="19">
        <v>36</v>
      </c>
      <c r="M14" s="19">
        <v>20</v>
      </c>
      <c r="N14" s="19">
        <v>2</v>
      </c>
      <c r="O14" s="19">
        <v>17</v>
      </c>
      <c r="P14" s="19">
        <v>558</v>
      </c>
      <c r="Q14" s="19">
        <v>1409</v>
      </c>
      <c r="R14" s="19">
        <v>284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2:42" ht="20.100000000000001" customHeight="1" thickBot="1" x14ac:dyDescent="0.25">
      <c r="B15" s="4" t="s">
        <v>201</v>
      </c>
      <c r="C15" s="19">
        <v>2666</v>
      </c>
      <c r="D15" s="19">
        <v>0</v>
      </c>
      <c r="E15" s="19">
        <v>0</v>
      </c>
      <c r="F15" s="19">
        <v>0</v>
      </c>
      <c r="G15" s="19">
        <v>1737</v>
      </c>
      <c r="H15" s="19">
        <v>443</v>
      </c>
      <c r="I15" s="19">
        <v>7</v>
      </c>
      <c r="J15" s="19">
        <v>161</v>
      </c>
      <c r="K15" s="19">
        <v>11</v>
      </c>
      <c r="L15" s="19">
        <v>0</v>
      </c>
      <c r="M15" s="19">
        <v>0</v>
      </c>
      <c r="N15" s="19">
        <v>5</v>
      </c>
      <c r="O15" s="19">
        <v>0</v>
      </c>
      <c r="P15" s="19">
        <v>110</v>
      </c>
      <c r="Q15" s="19">
        <v>186</v>
      </c>
      <c r="R15" s="19">
        <v>6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2:42" ht="20.100000000000001" customHeight="1" thickBot="1" x14ac:dyDescent="0.25">
      <c r="B16" s="4" t="s">
        <v>202</v>
      </c>
      <c r="C16" s="19">
        <v>2542</v>
      </c>
      <c r="D16" s="19">
        <v>0</v>
      </c>
      <c r="E16" s="19">
        <v>0</v>
      </c>
      <c r="F16" s="19">
        <v>0</v>
      </c>
      <c r="G16" s="19">
        <v>1267</v>
      </c>
      <c r="H16" s="19">
        <v>324</v>
      </c>
      <c r="I16" s="19">
        <v>62</v>
      </c>
      <c r="J16" s="19">
        <v>121</v>
      </c>
      <c r="K16" s="19">
        <v>39</v>
      </c>
      <c r="L16" s="19">
        <v>53</v>
      </c>
      <c r="M16" s="19">
        <v>9</v>
      </c>
      <c r="N16" s="19">
        <v>12</v>
      </c>
      <c r="O16" s="19">
        <v>8</v>
      </c>
      <c r="P16" s="19">
        <v>250</v>
      </c>
      <c r="Q16" s="19">
        <v>235</v>
      </c>
      <c r="R16" s="19">
        <v>162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20.100000000000001" customHeight="1" thickBot="1" x14ac:dyDescent="0.25">
      <c r="B17" s="4" t="s">
        <v>203</v>
      </c>
      <c r="C17" s="19">
        <v>10276</v>
      </c>
      <c r="D17" s="19">
        <v>5</v>
      </c>
      <c r="E17" s="19">
        <v>0</v>
      </c>
      <c r="F17" s="19">
        <v>0</v>
      </c>
      <c r="G17" s="19">
        <v>4358</v>
      </c>
      <c r="H17" s="19">
        <v>2655</v>
      </c>
      <c r="I17" s="19">
        <v>401</v>
      </c>
      <c r="J17" s="19">
        <v>259</v>
      </c>
      <c r="K17" s="19">
        <v>192</v>
      </c>
      <c r="L17" s="19">
        <v>320</v>
      </c>
      <c r="M17" s="19">
        <v>14</v>
      </c>
      <c r="N17" s="19">
        <v>146</v>
      </c>
      <c r="O17" s="19">
        <v>10</v>
      </c>
      <c r="P17" s="19">
        <v>463</v>
      </c>
      <c r="Q17" s="19">
        <v>1309</v>
      </c>
      <c r="R17" s="19">
        <v>144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ht="20.100000000000001" customHeight="1" thickBot="1" x14ac:dyDescent="0.25">
      <c r="B18" s="4" t="s">
        <v>204</v>
      </c>
      <c r="C18" s="19">
        <v>7674</v>
      </c>
      <c r="D18" s="19">
        <v>5</v>
      </c>
      <c r="E18" s="19">
        <v>0</v>
      </c>
      <c r="F18" s="19">
        <v>0</v>
      </c>
      <c r="G18" s="19">
        <v>3447</v>
      </c>
      <c r="H18" s="19">
        <v>1306</v>
      </c>
      <c r="I18" s="19">
        <v>370</v>
      </c>
      <c r="J18" s="19">
        <v>696</v>
      </c>
      <c r="K18" s="19">
        <v>100</v>
      </c>
      <c r="L18" s="19">
        <v>172</v>
      </c>
      <c r="M18" s="19">
        <v>73</v>
      </c>
      <c r="N18" s="19">
        <v>54</v>
      </c>
      <c r="O18" s="19">
        <v>35</v>
      </c>
      <c r="P18" s="19">
        <v>498</v>
      </c>
      <c r="Q18" s="19">
        <v>781</v>
      </c>
      <c r="R18" s="19">
        <v>137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ht="20.100000000000001" customHeight="1" thickBot="1" x14ac:dyDescent="0.25">
      <c r="B19" s="4" t="s">
        <v>205</v>
      </c>
      <c r="C19" s="19">
        <v>707</v>
      </c>
      <c r="D19" s="19">
        <v>0</v>
      </c>
      <c r="E19" s="19">
        <v>0</v>
      </c>
      <c r="F19" s="19">
        <v>0</v>
      </c>
      <c r="G19" s="19">
        <v>237</v>
      </c>
      <c r="H19" s="19">
        <v>199</v>
      </c>
      <c r="I19" s="19">
        <v>24</v>
      </c>
      <c r="J19" s="19">
        <v>43</v>
      </c>
      <c r="K19" s="19">
        <v>8</v>
      </c>
      <c r="L19" s="19">
        <v>5</v>
      </c>
      <c r="M19" s="19">
        <v>2</v>
      </c>
      <c r="N19" s="19">
        <v>5</v>
      </c>
      <c r="O19" s="19">
        <v>3</v>
      </c>
      <c r="P19" s="19">
        <v>95</v>
      </c>
      <c r="Q19" s="19">
        <v>79</v>
      </c>
      <c r="R19" s="19">
        <v>7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ht="20.100000000000001" customHeight="1" thickBot="1" x14ac:dyDescent="0.25">
      <c r="B20" s="4" t="s">
        <v>206</v>
      </c>
      <c r="C20" s="19">
        <v>359</v>
      </c>
      <c r="D20" s="19">
        <v>0</v>
      </c>
      <c r="E20" s="19">
        <v>0</v>
      </c>
      <c r="F20" s="19">
        <v>0</v>
      </c>
      <c r="G20" s="19">
        <v>143</v>
      </c>
      <c r="H20" s="19">
        <v>110</v>
      </c>
      <c r="I20" s="19">
        <v>10</v>
      </c>
      <c r="J20" s="19">
        <v>4</v>
      </c>
      <c r="K20" s="19">
        <v>0</v>
      </c>
      <c r="L20" s="19">
        <v>11</v>
      </c>
      <c r="M20" s="19">
        <v>0</v>
      </c>
      <c r="N20" s="19">
        <v>0</v>
      </c>
      <c r="O20" s="19">
        <v>0</v>
      </c>
      <c r="P20" s="19">
        <v>17</v>
      </c>
      <c r="Q20" s="19">
        <v>52</v>
      </c>
      <c r="R20" s="19">
        <v>12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ht="20.100000000000001" customHeight="1" thickBot="1" x14ac:dyDescent="0.25">
      <c r="B21" s="4" t="s">
        <v>207</v>
      </c>
      <c r="C21" s="19">
        <v>4391</v>
      </c>
      <c r="D21" s="19">
        <v>2</v>
      </c>
      <c r="E21" s="19">
        <v>1</v>
      </c>
      <c r="F21" s="19">
        <v>0</v>
      </c>
      <c r="G21" s="19">
        <v>2309</v>
      </c>
      <c r="H21" s="19">
        <v>257</v>
      </c>
      <c r="I21" s="19">
        <v>130</v>
      </c>
      <c r="J21" s="19">
        <v>415</v>
      </c>
      <c r="K21" s="19">
        <v>51</v>
      </c>
      <c r="L21" s="19">
        <v>16</v>
      </c>
      <c r="M21" s="19">
        <v>35</v>
      </c>
      <c r="N21" s="19">
        <v>86</v>
      </c>
      <c r="O21" s="19">
        <v>83</v>
      </c>
      <c r="P21" s="19">
        <v>487</v>
      </c>
      <c r="Q21" s="19">
        <v>505</v>
      </c>
      <c r="R21" s="19">
        <v>14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20.100000000000001" customHeight="1" thickBot="1" x14ac:dyDescent="0.25">
      <c r="B22" s="4" t="s">
        <v>208</v>
      </c>
      <c r="C22" s="19">
        <v>4019</v>
      </c>
      <c r="D22" s="19">
        <v>0</v>
      </c>
      <c r="E22" s="19">
        <v>0</v>
      </c>
      <c r="F22" s="19">
        <v>0</v>
      </c>
      <c r="G22" s="19">
        <v>1676</v>
      </c>
      <c r="H22" s="19">
        <v>679</v>
      </c>
      <c r="I22" s="19">
        <v>32</v>
      </c>
      <c r="J22" s="19">
        <v>257</v>
      </c>
      <c r="K22" s="19">
        <v>102</v>
      </c>
      <c r="L22" s="19">
        <v>126</v>
      </c>
      <c r="M22" s="19">
        <v>9</v>
      </c>
      <c r="N22" s="19">
        <v>6</v>
      </c>
      <c r="O22" s="19">
        <v>124</v>
      </c>
      <c r="P22" s="19">
        <v>451</v>
      </c>
      <c r="Q22" s="19">
        <v>495</v>
      </c>
      <c r="R22" s="19">
        <v>62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ht="20.100000000000001" customHeight="1" thickBot="1" x14ac:dyDescent="0.25">
      <c r="B23" s="4" t="s">
        <v>209</v>
      </c>
      <c r="C23" s="19">
        <v>8086</v>
      </c>
      <c r="D23" s="19">
        <v>0</v>
      </c>
      <c r="E23" s="19">
        <v>0</v>
      </c>
      <c r="F23" s="19">
        <v>0</v>
      </c>
      <c r="G23" s="19">
        <v>3582</v>
      </c>
      <c r="H23" s="19">
        <v>1020</v>
      </c>
      <c r="I23" s="19">
        <v>515</v>
      </c>
      <c r="J23" s="19">
        <v>277</v>
      </c>
      <c r="K23" s="19">
        <v>80</v>
      </c>
      <c r="L23" s="19">
        <v>57</v>
      </c>
      <c r="M23" s="19">
        <v>73</v>
      </c>
      <c r="N23" s="19">
        <v>71</v>
      </c>
      <c r="O23" s="19">
        <v>215</v>
      </c>
      <c r="P23" s="19">
        <v>1027</v>
      </c>
      <c r="Q23" s="19">
        <v>911</v>
      </c>
      <c r="R23" s="19">
        <v>258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ht="20.100000000000001" customHeight="1" thickBot="1" x14ac:dyDescent="0.25">
      <c r="B24" s="4" t="s">
        <v>210</v>
      </c>
      <c r="C24" s="19">
        <v>6242</v>
      </c>
      <c r="D24" s="19">
        <v>5</v>
      </c>
      <c r="E24" s="19">
        <v>0</v>
      </c>
      <c r="F24" s="19">
        <v>0</v>
      </c>
      <c r="G24" s="19">
        <v>3339</v>
      </c>
      <c r="H24" s="19">
        <v>509</v>
      </c>
      <c r="I24" s="19">
        <v>151</v>
      </c>
      <c r="J24" s="19">
        <v>684</v>
      </c>
      <c r="K24" s="19">
        <v>71</v>
      </c>
      <c r="L24" s="19">
        <v>164</v>
      </c>
      <c r="M24" s="19">
        <v>33</v>
      </c>
      <c r="N24" s="19">
        <v>20</v>
      </c>
      <c r="O24" s="19">
        <v>26</v>
      </c>
      <c r="P24" s="19">
        <v>792</v>
      </c>
      <c r="Q24" s="19">
        <v>305</v>
      </c>
      <c r="R24" s="19">
        <v>143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ht="20.100000000000001" customHeight="1" thickBot="1" x14ac:dyDescent="0.25">
      <c r="B25" s="4" t="s">
        <v>211</v>
      </c>
      <c r="C25" s="19">
        <v>5809</v>
      </c>
      <c r="D25" s="19">
        <v>1</v>
      </c>
      <c r="E25" s="19">
        <v>1</v>
      </c>
      <c r="F25" s="19">
        <v>0</v>
      </c>
      <c r="G25" s="19">
        <v>3461</v>
      </c>
      <c r="H25" s="19">
        <v>413</v>
      </c>
      <c r="I25" s="19">
        <v>7</v>
      </c>
      <c r="J25" s="19">
        <v>635</v>
      </c>
      <c r="K25" s="19">
        <v>57</v>
      </c>
      <c r="L25" s="19">
        <v>148</v>
      </c>
      <c r="M25" s="19">
        <v>15</v>
      </c>
      <c r="N25" s="19">
        <v>43</v>
      </c>
      <c r="O25" s="19">
        <v>6</v>
      </c>
      <c r="P25" s="19">
        <v>637</v>
      </c>
      <c r="Q25" s="19">
        <v>301</v>
      </c>
      <c r="R25" s="19">
        <v>84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ht="20.100000000000001" customHeight="1" thickBot="1" x14ac:dyDescent="0.25">
      <c r="B26" s="5" t="s">
        <v>212</v>
      </c>
      <c r="C26" s="27">
        <v>2642</v>
      </c>
      <c r="D26" s="27">
        <v>0</v>
      </c>
      <c r="E26" s="27">
        <v>0</v>
      </c>
      <c r="F26" s="27">
        <v>0</v>
      </c>
      <c r="G26" s="27">
        <v>1002</v>
      </c>
      <c r="H26" s="27">
        <v>300</v>
      </c>
      <c r="I26" s="27">
        <v>21</v>
      </c>
      <c r="J26" s="27">
        <v>229</v>
      </c>
      <c r="K26" s="27">
        <v>19</v>
      </c>
      <c r="L26" s="27">
        <v>121</v>
      </c>
      <c r="M26" s="27">
        <v>14</v>
      </c>
      <c r="N26" s="27">
        <v>3</v>
      </c>
      <c r="O26" s="27">
        <v>2</v>
      </c>
      <c r="P26" s="27">
        <v>590</v>
      </c>
      <c r="Q26" s="27">
        <v>270</v>
      </c>
      <c r="R26" s="27">
        <v>71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2:42" ht="20.100000000000001" customHeight="1" thickBot="1" x14ac:dyDescent="0.25">
      <c r="B27" s="6" t="s">
        <v>213</v>
      </c>
      <c r="C27" s="29">
        <v>593</v>
      </c>
      <c r="D27" s="29">
        <v>1</v>
      </c>
      <c r="E27" s="29">
        <v>0</v>
      </c>
      <c r="F27" s="29">
        <v>0</v>
      </c>
      <c r="G27" s="29">
        <v>309</v>
      </c>
      <c r="H27" s="29">
        <v>169</v>
      </c>
      <c r="I27" s="29">
        <v>2</v>
      </c>
      <c r="J27" s="29">
        <v>1</v>
      </c>
      <c r="K27" s="29">
        <v>3</v>
      </c>
      <c r="L27" s="29">
        <v>0</v>
      </c>
      <c r="M27" s="29">
        <v>0</v>
      </c>
      <c r="N27" s="29">
        <v>0</v>
      </c>
      <c r="O27" s="29">
        <v>1</v>
      </c>
      <c r="P27" s="29">
        <v>10</v>
      </c>
      <c r="Q27" s="29">
        <v>97</v>
      </c>
      <c r="R27" s="29">
        <v>0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2:42" ht="20.100000000000001" customHeight="1" thickBot="1" x14ac:dyDescent="0.25">
      <c r="B28" s="4" t="s">
        <v>214</v>
      </c>
      <c r="C28" s="29">
        <v>1157</v>
      </c>
      <c r="D28" s="29">
        <v>0</v>
      </c>
      <c r="E28" s="29">
        <v>0</v>
      </c>
      <c r="F28" s="29">
        <v>0</v>
      </c>
      <c r="G28" s="29">
        <v>564</v>
      </c>
      <c r="H28" s="29">
        <v>99</v>
      </c>
      <c r="I28" s="29">
        <v>48</v>
      </c>
      <c r="J28" s="29">
        <v>2</v>
      </c>
      <c r="K28" s="29">
        <v>4</v>
      </c>
      <c r="L28" s="29">
        <v>0</v>
      </c>
      <c r="M28" s="29">
        <v>11</v>
      </c>
      <c r="N28" s="29">
        <v>225</v>
      </c>
      <c r="O28" s="29">
        <v>16</v>
      </c>
      <c r="P28" s="29">
        <v>65</v>
      </c>
      <c r="Q28" s="29">
        <v>104</v>
      </c>
      <c r="R28" s="29">
        <v>19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2:42" ht="20.100000000000001" customHeight="1" thickBot="1" x14ac:dyDescent="0.25">
      <c r="B29" s="4" t="s">
        <v>215</v>
      </c>
      <c r="C29" s="28">
        <v>1102</v>
      </c>
      <c r="D29" s="28">
        <v>0</v>
      </c>
      <c r="E29" s="28">
        <v>0</v>
      </c>
      <c r="F29" s="28">
        <v>0</v>
      </c>
      <c r="G29" s="28">
        <v>514</v>
      </c>
      <c r="H29" s="28">
        <v>191</v>
      </c>
      <c r="I29" s="28">
        <v>15</v>
      </c>
      <c r="J29" s="28">
        <v>89</v>
      </c>
      <c r="K29" s="28">
        <v>3</v>
      </c>
      <c r="L29" s="28">
        <v>1</v>
      </c>
      <c r="M29" s="28">
        <v>0</v>
      </c>
      <c r="N29" s="28">
        <v>0</v>
      </c>
      <c r="O29" s="28">
        <v>0</v>
      </c>
      <c r="P29" s="28">
        <v>104</v>
      </c>
      <c r="Q29" s="28">
        <v>185</v>
      </c>
      <c r="R29" s="28">
        <v>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ht="20.100000000000001" customHeight="1" thickBot="1" x14ac:dyDescent="0.25">
      <c r="B30" s="4" t="s">
        <v>216</v>
      </c>
      <c r="C30" s="19">
        <v>429</v>
      </c>
      <c r="D30" s="19">
        <v>1</v>
      </c>
      <c r="E30" s="19">
        <v>0</v>
      </c>
      <c r="F30" s="19">
        <v>0</v>
      </c>
      <c r="G30" s="19">
        <v>112</v>
      </c>
      <c r="H30" s="19">
        <v>180</v>
      </c>
      <c r="I30" s="19">
        <v>0</v>
      </c>
      <c r="J30" s="19">
        <v>8</v>
      </c>
      <c r="K30" s="19">
        <v>1</v>
      </c>
      <c r="L30" s="19">
        <v>0</v>
      </c>
      <c r="M30" s="19">
        <v>2</v>
      </c>
      <c r="N30" s="19">
        <v>0</v>
      </c>
      <c r="O30" s="19">
        <v>0</v>
      </c>
      <c r="P30" s="19">
        <v>10</v>
      </c>
      <c r="Q30" s="19">
        <v>105</v>
      </c>
      <c r="R30" s="19">
        <v>10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ht="20.100000000000001" customHeight="1" thickBot="1" x14ac:dyDescent="0.25">
      <c r="B31" s="4" t="s">
        <v>217</v>
      </c>
      <c r="C31" s="19">
        <v>586</v>
      </c>
      <c r="D31" s="19">
        <v>1</v>
      </c>
      <c r="E31" s="19">
        <v>0</v>
      </c>
      <c r="F31" s="19">
        <v>1</v>
      </c>
      <c r="G31" s="19">
        <v>499</v>
      </c>
      <c r="H31" s="19">
        <v>16</v>
      </c>
      <c r="I31" s="19">
        <v>0</v>
      </c>
      <c r="J31" s="19">
        <v>15</v>
      </c>
      <c r="K31" s="19">
        <v>0</v>
      </c>
      <c r="L31" s="19">
        <v>3</v>
      </c>
      <c r="M31" s="19">
        <v>0</v>
      </c>
      <c r="N31" s="19">
        <v>0</v>
      </c>
      <c r="O31" s="19">
        <v>0</v>
      </c>
      <c r="P31" s="19">
        <v>10</v>
      </c>
      <c r="Q31" s="19">
        <v>41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20.100000000000001" customHeight="1" thickBot="1" x14ac:dyDescent="0.25">
      <c r="B32" s="4" t="s">
        <v>218</v>
      </c>
      <c r="C32" s="19">
        <v>873</v>
      </c>
      <c r="D32" s="19">
        <v>0</v>
      </c>
      <c r="E32" s="19">
        <v>0</v>
      </c>
      <c r="F32" s="19">
        <v>0</v>
      </c>
      <c r="G32" s="19">
        <v>582</v>
      </c>
      <c r="H32" s="19">
        <v>0</v>
      </c>
      <c r="I32" s="19">
        <v>7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49</v>
      </c>
      <c r="Q32" s="19">
        <v>233</v>
      </c>
      <c r="R32" s="19">
        <v>2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2:42" ht="20.100000000000001" customHeight="1" thickBot="1" x14ac:dyDescent="0.25">
      <c r="B33" s="4" t="s">
        <v>219</v>
      </c>
      <c r="C33" s="19">
        <v>207</v>
      </c>
      <c r="D33" s="19">
        <v>0</v>
      </c>
      <c r="E33" s="19">
        <v>0</v>
      </c>
      <c r="F33" s="19">
        <v>0</v>
      </c>
      <c r="G33" s="19">
        <v>86</v>
      </c>
      <c r="H33" s="19">
        <v>7</v>
      </c>
      <c r="I33" s="19">
        <v>0</v>
      </c>
      <c r="J33" s="19">
        <v>49</v>
      </c>
      <c r="K33" s="19">
        <v>2</v>
      </c>
      <c r="L33" s="19">
        <v>10</v>
      </c>
      <c r="M33" s="19">
        <v>0</v>
      </c>
      <c r="N33" s="19">
        <v>0</v>
      </c>
      <c r="O33" s="19">
        <v>0</v>
      </c>
      <c r="P33" s="19">
        <v>29</v>
      </c>
      <c r="Q33" s="19">
        <v>23</v>
      </c>
      <c r="R33" s="19">
        <v>1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2:42" ht="20.100000000000001" customHeight="1" thickBot="1" x14ac:dyDescent="0.25">
      <c r="B34" s="4" t="s">
        <v>220</v>
      </c>
      <c r="C34" s="19">
        <v>1362</v>
      </c>
      <c r="D34" s="19">
        <v>2</v>
      </c>
      <c r="E34" s="19">
        <v>0</v>
      </c>
      <c r="F34" s="19">
        <v>0</v>
      </c>
      <c r="G34" s="19">
        <v>664</v>
      </c>
      <c r="H34" s="19">
        <v>247</v>
      </c>
      <c r="I34" s="19">
        <v>26</v>
      </c>
      <c r="J34" s="19">
        <v>18</v>
      </c>
      <c r="K34" s="19">
        <v>87</v>
      </c>
      <c r="L34" s="19">
        <v>0</v>
      </c>
      <c r="M34" s="19">
        <v>3</v>
      </c>
      <c r="N34" s="19">
        <v>0</v>
      </c>
      <c r="O34" s="19">
        <v>41</v>
      </c>
      <c r="P34" s="19">
        <v>180</v>
      </c>
      <c r="Q34" s="19">
        <v>92</v>
      </c>
      <c r="R34" s="19">
        <v>2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2:42" ht="20.100000000000001" customHeight="1" thickBot="1" x14ac:dyDescent="0.25">
      <c r="B35" s="4" t="s">
        <v>221</v>
      </c>
      <c r="C35" s="19">
        <v>400</v>
      </c>
      <c r="D35" s="19">
        <v>1</v>
      </c>
      <c r="E35" s="19">
        <v>0</v>
      </c>
      <c r="F35" s="19">
        <v>0</v>
      </c>
      <c r="G35" s="19">
        <v>138</v>
      </c>
      <c r="H35" s="19">
        <v>99</v>
      </c>
      <c r="I35" s="19">
        <v>6</v>
      </c>
      <c r="J35" s="19">
        <v>15</v>
      </c>
      <c r="K35" s="19">
        <v>1</v>
      </c>
      <c r="L35" s="19">
        <v>21</v>
      </c>
      <c r="M35" s="19">
        <v>2</v>
      </c>
      <c r="N35" s="19">
        <v>1</v>
      </c>
      <c r="O35" s="19">
        <v>0</v>
      </c>
      <c r="P35" s="19">
        <v>0</v>
      </c>
      <c r="Q35" s="19">
        <v>113</v>
      </c>
      <c r="R35" s="19">
        <v>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2:42" ht="20.100000000000001" customHeight="1" thickBot="1" x14ac:dyDescent="0.25">
      <c r="B36" s="4" t="s">
        <v>222</v>
      </c>
      <c r="C36" s="19">
        <v>1124</v>
      </c>
      <c r="D36" s="19">
        <v>0</v>
      </c>
      <c r="E36" s="19">
        <v>0</v>
      </c>
      <c r="F36" s="19">
        <v>0</v>
      </c>
      <c r="G36" s="19">
        <v>463</v>
      </c>
      <c r="H36" s="19">
        <v>243</v>
      </c>
      <c r="I36" s="19">
        <v>103</v>
      </c>
      <c r="J36" s="19">
        <v>27</v>
      </c>
      <c r="K36" s="19">
        <v>19</v>
      </c>
      <c r="L36" s="19">
        <v>3</v>
      </c>
      <c r="M36" s="19">
        <v>2</v>
      </c>
      <c r="N36" s="19">
        <v>0</v>
      </c>
      <c r="O36" s="19">
        <v>3</v>
      </c>
      <c r="P36" s="19">
        <v>43</v>
      </c>
      <c r="Q36" s="19">
        <v>184</v>
      </c>
      <c r="R36" s="19">
        <v>34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2:42" ht="20.100000000000001" customHeight="1" thickBot="1" x14ac:dyDescent="0.25">
      <c r="B37" s="4" t="s">
        <v>223</v>
      </c>
      <c r="C37" s="19">
        <v>1918</v>
      </c>
      <c r="D37" s="19">
        <v>2</v>
      </c>
      <c r="E37" s="19">
        <v>0</v>
      </c>
      <c r="F37" s="19">
        <v>0</v>
      </c>
      <c r="G37" s="19">
        <v>1116</v>
      </c>
      <c r="H37" s="19">
        <v>241</v>
      </c>
      <c r="I37" s="19">
        <v>73</v>
      </c>
      <c r="J37" s="19">
        <v>32</v>
      </c>
      <c r="K37" s="19">
        <v>7</v>
      </c>
      <c r="L37" s="19">
        <v>7</v>
      </c>
      <c r="M37" s="19">
        <v>2</v>
      </c>
      <c r="N37" s="19">
        <v>13</v>
      </c>
      <c r="O37" s="19">
        <v>1</v>
      </c>
      <c r="P37" s="19">
        <v>167</v>
      </c>
      <c r="Q37" s="19">
        <v>235</v>
      </c>
      <c r="R37" s="19">
        <v>22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2:42" ht="20.100000000000001" customHeight="1" thickBot="1" x14ac:dyDescent="0.25">
      <c r="B38" s="4" t="s">
        <v>224</v>
      </c>
      <c r="C38" s="19">
        <v>468</v>
      </c>
      <c r="D38" s="19">
        <v>0</v>
      </c>
      <c r="E38" s="19">
        <v>0</v>
      </c>
      <c r="F38" s="19">
        <v>0</v>
      </c>
      <c r="G38" s="19">
        <v>327</v>
      </c>
      <c r="H38" s="19">
        <v>53</v>
      </c>
      <c r="I38" s="19">
        <v>12</v>
      </c>
      <c r="J38" s="19">
        <v>14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4</v>
      </c>
      <c r="Q38" s="19">
        <v>39</v>
      </c>
      <c r="R38" s="19">
        <v>19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ht="20.100000000000001" customHeight="1" thickBot="1" x14ac:dyDescent="0.25">
      <c r="B39" s="4" t="s">
        <v>225</v>
      </c>
      <c r="C39" s="19">
        <v>1007</v>
      </c>
      <c r="D39" s="19">
        <v>1</v>
      </c>
      <c r="E39" s="19">
        <v>0</v>
      </c>
      <c r="F39" s="19">
        <v>0</v>
      </c>
      <c r="G39" s="19">
        <v>366</v>
      </c>
      <c r="H39" s="19">
        <v>419</v>
      </c>
      <c r="I39" s="19">
        <v>0</v>
      </c>
      <c r="J39" s="19">
        <v>8</v>
      </c>
      <c r="K39" s="19">
        <v>0</v>
      </c>
      <c r="L39" s="19">
        <v>0</v>
      </c>
      <c r="M39" s="19">
        <v>4</v>
      </c>
      <c r="N39" s="19">
        <v>1</v>
      </c>
      <c r="O39" s="19">
        <v>0</v>
      </c>
      <c r="P39" s="19">
        <v>13</v>
      </c>
      <c r="Q39" s="19">
        <v>189</v>
      </c>
      <c r="R39" s="19">
        <v>6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20.100000000000001" customHeight="1" thickBot="1" x14ac:dyDescent="0.25">
      <c r="B40" s="4" t="s">
        <v>226</v>
      </c>
      <c r="C40" s="19">
        <v>2812</v>
      </c>
      <c r="D40" s="19">
        <v>0</v>
      </c>
      <c r="E40" s="19">
        <v>0</v>
      </c>
      <c r="F40" s="19">
        <v>0</v>
      </c>
      <c r="G40" s="19">
        <v>1380</v>
      </c>
      <c r="H40" s="19">
        <v>682</v>
      </c>
      <c r="I40" s="19">
        <v>326</v>
      </c>
      <c r="J40" s="19">
        <v>7</v>
      </c>
      <c r="K40" s="19">
        <v>4</v>
      </c>
      <c r="L40" s="19">
        <v>3</v>
      </c>
      <c r="M40" s="19">
        <v>0</v>
      </c>
      <c r="N40" s="19">
        <v>0</v>
      </c>
      <c r="O40" s="19">
        <v>0</v>
      </c>
      <c r="P40" s="19">
        <v>82</v>
      </c>
      <c r="Q40" s="19">
        <v>271</v>
      </c>
      <c r="R40" s="19">
        <v>57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2:42" ht="20.100000000000001" customHeight="1" thickBot="1" x14ac:dyDescent="0.25">
      <c r="B41" s="4" t="s">
        <v>227</v>
      </c>
      <c r="C41" s="19">
        <v>23744</v>
      </c>
      <c r="D41" s="19">
        <v>16</v>
      </c>
      <c r="E41" s="19">
        <v>1</v>
      </c>
      <c r="F41" s="19">
        <v>0</v>
      </c>
      <c r="G41" s="19">
        <v>9639</v>
      </c>
      <c r="H41" s="19">
        <v>3590</v>
      </c>
      <c r="I41" s="19">
        <v>1419</v>
      </c>
      <c r="J41" s="19">
        <v>2383</v>
      </c>
      <c r="K41" s="19">
        <v>778</v>
      </c>
      <c r="L41" s="19">
        <v>311</v>
      </c>
      <c r="M41" s="19">
        <v>351</v>
      </c>
      <c r="N41" s="19">
        <v>449</v>
      </c>
      <c r="O41" s="19">
        <v>151</v>
      </c>
      <c r="P41" s="19">
        <v>1353</v>
      </c>
      <c r="Q41" s="19">
        <v>2217</v>
      </c>
      <c r="R41" s="19">
        <v>1086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2:42" ht="20.100000000000001" customHeight="1" thickBot="1" x14ac:dyDescent="0.25">
      <c r="B42" s="4" t="s">
        <v>228</v>
      </c>
      <c r="C42" s="19">
        <v>3547</v>
      </c>
      <c r="D42" s="19">
        <v>1</v>
      </c>
      <c r="E42" s="19">
        <v>0</v>
      </c>
      <c r="F42" s="19">
        <v>0</v>
      </c>
      <c r="G42" s="19">
        <v>1484</v>
      </c>
      <c r="H42" s="19">
        <v>631</v>
      </c>
      <c r="I42" s="19">
        <v>170</v>
      </c>
      <c r="J42" s="19">
        <v>239</v>
      </c>
      <c r="K42" s="19">
        <v>58</v>
      </c>
      <c r="L42" s="19">
        <v>15</v>
      </c>
      <c r="M42" s="19">
        <v>12</v>
      </c>
      <c r="N42" s="19">
        <v>55</v>
      </c>
      <c r="O42" s="19">
        <v>53</v>
      </c>
      <c r="P42" s="19">
        <v>231</v>
      </c>
      <c r="Q42" s="19">
        <v>259</v>
      </c>
      <c r="R42" s="19">
        <v>339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2:42" ht="20.100000000000001" customHeight="1" thickBot="1" x14ac:dyDescent="0.25">
      <c r="B43" s="4" t="s">
        <v>229</v>
      </c>
      <c r="C43" s="19">
        <v>2192</v>
      </c>
      <c r="D43" s="19">
        <v>3</v>
      </c>
      <c r="E43" s="19">
        <v>0</v>
      </c>
      <c r="F43" s="19">
        <v>0</v>
      </c>
      <c r="G43" s="19">
        <v>822</v>
      </c>
      <c r="H43" s="19">
        <v>336</v>
      </c>
      <c r="I43" s="19">
        <v>169</v>
      </c>
      <c r="J43" s="19">
        <v>348</v>
      </c>
      <c r="K43" s="19">
        <v>37</v>
      </c>
      <c r="L43" s="19">
        <v>37</v>
      </c>
      <c r="M43" s="19">
        <v>19</v>
      </c>
      <c r="N43" s="19">
        <v>17</v>
      </c>
      <c r="O43" s="19">
        <v>8</v>
      </c>
      <c r="P43" s="19">
        <v>207</v>
      </c>
      <c r="Q43" s="19">
        <v>112</v>
      </c>
      <c r="R43" s="19">
        <v>77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2:42" ht="20.100000000000001" customHeight="1" thickBot="1" x14ac:dyDescent="0.25">
      <c r="B44" s="4" t="s">
        <v>230</v>
      </c>
      <c r="C44" s="19">
        <v>4007</v>
      </c>
      <c r="D44" s="19">
        <v>2</v>
      </c>
      <c r="E44" s="19">
        <v>0</v>
      </c>
      <c r="F44" s="19">
        <v>0</v>
      </c>
      <c r="G44" s="19">
        <v>2005</v>
      </c>
      <c r="H44" s="19">
        <v>594</v>
      </c>
      <c r="I44" s="19">
        <v>304</v>
      </c>
      <c r="J44" s="19">
        <v>136</v>
      </c>
      <c r="K44" s="19">
        <v>71</v>
      </c>
      <c r="L44" s="19">
        <v>1</v>
      </c>
      <c r="M44" s="19">
        <v>9</v>
      </c>
      <c r="N44" s="19">
        <v>100</v>
      </c>
      <c r="O44" s="19">
        <v>3</v>
      </c>
      <c r="P44" s="19">
        <v>314</v>
      </c>
      <c r="Q44" s="19">
        <v>341</v>
      </c>
      <c r="R44" s="19">
        <v>127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2:42" ht="20.100000000000001" customHeight="1" thickBot="1" x14ac:dyDescent="0.25">
      <c r="B45" s="4" t="s">
        <v>231</v>
      </c>
      <c r="C45" s="19">
        <v>12033</v>
      </c>
      <c r="D45" s="19">
        <v>4</v>
      </c>
      <c r="E45" s="19">
        <v>0</v>
      </c>
      <c r="F45" s="19">
        <v>0</v>
      </c>
      <c r="G45" s="19">
        <v>7262</v>
      </c>
      <c r="H45" s="19">
        <v>1216</v>
      </c>
      <c r="I45" s="19">
        <v>354</v>
      </c>
      <c r="J45" s="19">
        <v>399</v>
      </c>
      <c r="K45" s="19">
        <v>189</v>
      </c>
      <c r="L45" s="19">
        <v>209</v>
      </c>
      <c r="M45" s="19">
        <v>97</v>
      </c>
      <c r="N45" s="19">
        <v>52</v>
      </c>
      <c r="O45" s="19">
        <v>44</v>
      </c>
      <c r="P45" s="19">
        <v>724</v>
      </c>
      <c r="Q45" s="19">
        <v>1369</v>
      </c>
      <c r="R45" s="19">
        <v>114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2:42" ht="20.100000000000001" customHeight="1" thickBot="1" x14ac:dyDescent="0.25">
      <c r="B46" s="4" t="s">
        <v>232</v>
      </c>
      <c r="C46" s="19">
        <v>4256</v>
      </c>
      <c r="D46" s="19">
        <v>1</v>
      </c>
      <c r="E46" s="19">
        <v>0</v>
      </c>
      <c r="F46" s="19">
        <v>0</v>
      </c>
      <c r="G46" s="19">
        <v>1496</v>
      </c>
      <c r="H46" s="19">
        <v>955</v>
      </c>
      <c r="I46" s="19">
        <v>22</v>
      </c>
      <c r="J46" s="19">
        <v>66</v>
      </c>
      <c r="K46" s="19">
        <v>6</v>
      </c>
      <c r="L46" s="19">
        <v>3</v>
      </c>
      <c r="M46" s="19">
        <v>2</v>
      </c>
      <c r="N46" s="19">
        <v>51</v>
      </c>
      <c r="O46" s="19">
        <v>6</v>
      </c>
      <c r="P46" s="19">
        <v>599</v>
      </c>
      <c r="Q46" s="19">
        <v>880</v>
      </c>
      <c r="R46" s="19">
        <v>169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2:42" ht="20.100000000000001" customHeight="1" thickBot="1" x14ac:dyDescent="0.25">
      <c r="B47" s="4" t="s">
        <v>233</v>
      </c>
      <c r="C47" s="19">
        <v>15583</v>
      </c>
      <c r="D47" s="19">
        <v>5</v>
      </c>
      <c r="E47" s="19">
        <v>1</v>
      </c>
      <c r="F47" s="19">
        <v>0</v>
      </c>
      <c r="G47" s="19">
        <v>8754</v>
      </c>
      <c r="H47" s="19">
        <v>1652</v>
      </c>
      <c r="I47" s="19">
        <v>850</v>
      </c>
      <c r="J47" s="19">
        <v>559</v>
      </c>
      <c r="K47" s="19">
        <v>143</v>
      </c>
      <c r="L47" s="19">
        <v>89</v>
      </c>
      <c r="M47" s="19">
        <v>34</v>
      </c>
      <c r="N47" s="19">
        <v>85</v>
      </c>
      <c r="O47" s="19">
        <v>47</v>
      </c>
      <c r="P47" s="19">
        <v>1120</v>
      </c>
      <c r="Q47" s="19">
        <v>1983</v>
      </c>
      <c r="R47" s="19">
        <v>261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2:42" ht="20.100000000000001" customHeight="1" thickBot="1" x14ac:dyDescent="0.25">
      <c r="B48" s="4" t="s">
        <v>234</v>
      </c>
      <c r="C48" s="19">
        <v>2902</v>
      </c>
      <c r="D48" s="19">
        <v>0</v>
      </c>
      <c r="E48" s="19">
        <v>0</v>
      </c>
      <c r="F48" s="19">
        <v>0</v>
      </c>
      <c r="G48" s="19">
        <v>879</v>
      </c>
      <c r="H48" s="19">
        <v>250</v>
      </c>
      <c r="I48" s="19">
        <v>18</v>
      </c>
      <c r="J48" s="19">
        <v>173</v>
      </c>
      <c r="K48" s="19">
        <v>31</v>
      </c>
      <c r="L48" s="19">
        <v>67</v>
      </c>
      <c r="M48" s="19">
        <v>41</v>
      </c>
      <c r="N48" s="19">
        <v>15</v>
      </c>
      <c r="O48" s="19">
        <v>37</v>
      </c>
      <c r="P48" s="19">
        <v>1032</v>
      </c>
      <c r="Q48" s="19">
        <v>348</v>
      </c>
      <c r="R48" s="19">
        <v>11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2:42" ht="20.100000000000001" customHeight="1" thickBot="1" x14ac:dyDescent="0.25">
      <c r="B49" s="4" t="s">
        <v>235</v>
      </c>
      <c r="C49" s="19">
        <v>1332</v>
      </c>
      <c r="D49" s="19">
        <v>0</v>
      </c>
      <c r="E49" s="19">
        <v>0</v>
      </c>
      <c r="F49" s="19">
        <v>0</v>
      </c>
      <c r="G49" s="19">
        <v>450</v>
      </c>
      <c r="H49" s="19">
        <v>243</v>
      </c>
      <c r="I49" s="19">
        <v>170</v>
      </c>
      <c r="J49" s="19">
        <v>9</v>
      </c>
      <c r="K49" s="19">
        <v>13</v>
      </c>
      <c r="L49" s="19">
        <v>77</v>
      </c>
      <c r="M49" s="19">
        <v>15</v>
      </c>
      <c r="N49" s="19">
        <v>20</v>
      </c>
      <c r="O49" s="19">
        <v>8</v>
      </c>
      <c r="P49" s="19">
        <v>128</v>
      </c>
      <c r="Q49" s="19">
        <v>153</v>
      </c>
      <c r="R49" s="19">
        <v>46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2:42" ht="20.100000000000001" customHeight="1" thickBot="1" x14ac:dyDescent="0.25">
      <c r="B50" s="4" t="s">
        <v>236</v>
      </c>
      <c r="C50" s="19">
        <v>3357</v>
      </c>
      <c r="D50" s="19">
        <v>3</v>
      </c>
      <c r="E50" s="19">
        <v>0</v>
      </c>
      <c r="F50" s="19">
        <v>0</v>
      </c>
      <c r="G50" s="19">
        <v>1691</v>
      </c>
      <c r="H50" s="19">
        <v>438</v>
      </c>
      <c r="I50" s="19">
        <v>136</v>
      </c>
      <c r="J50" s="19">
        <v>428</v>
      </c>
      <c r="K50" s="19">
        <v>16</v>
      </c>
      <c r="L50" s="19">
        <v>206</v>
      </c>
      <c r="M50" s="19">
        <v>23</v>
      </c>
      <c r="N50" s="19">
        <v>19</v>
      </c>
      <c r="O50" s="19">
        <v>0</v>
      </c>
      <c r="P50" s="19">
        <v>82</v>
      </c>
      <c r="Q50" s="19">
        <v>270</v>
      </c>
      <c r="R50" s="19">
        <v>45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2:42" ht="20.100000000000001" customHeight="1" thickBot="1" x14ac:dyDescent="0.25">
      <c r="B51" s="4" t="s">
        <v>237</v>
      </c>
      <c r="C51" s="19">
        <v>847</v>
      </c>
      <c r="D51" s="19">
        <v>0</v>
      </c>
      <c r="E51" s="19">
        <v>0</v>
      </c>
      <c r="F51" s="19">
        <v>0</v>
      </c>
      <c r="G51" s="19">
        <v>590</v>
      </c>
      <c r="H51" s="19">
        <v>90</v>
      </c>
      <c r="I51" s="19">
        <v>3</v>
      </c>
      <c r="J51" s="19">
        <v>3</v>
      </c>
      <c r="K51" s="19">
        <v>5</v>
      </c>
      <c r="L51" s="19">
        <v>9</v>
      </c>
      <c r="M51" s="19">
        <v>0</v>
      </c>
      <c r="N51" s="19">
        <v>0</v>
      </c>
      <c r="O51" s="19">
        <v>2</v>
      </c>
      <c r="P51" s="19">
        <v>9</v>
      </c>
      <c r="Q51" s="19">
        <v>136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2:42" ht="20.100000000000001" customHeight="1" thickBot="1" x14ac:dyDescent="0.25">
      <c r="B52" s="4" t="s">
        <v>238</v>
      </c>
      <c r="C52" s="19">
        <v>781</v>
      </c>
      <c r="D52" s="19">
        <v>0</v>
      </c>
      <c r="E52" s="19">
        <v>0</v>
      </c>
      <c r="F52" s="19">
        <v>0</v>
      </c>
      <c r="G52" s="19">
        <v>243</v>
      </c>
      <c r="H52" s="19">
        <v>287</v>
      </c>
      <c r="I52" s="19">
        <v>4</v>
      </c>
      <c r="J52" s="19">
        <v>26</v>
      </c>
      <c r="K52" s="19">
        <v>9</v>
      </c>
      <c r="L52" s="19">
        <v>1</v>
      </c>
      <c r="M52" s="19">
        <v>1</v>
      </c>
      <c r="N52" s="19">
        <v>9</v>
      </c>
      <c r="O52" s="19">
        <v>11</v>
      </c>
      <c r="P52" s="19">
        <v>13</v>
      </c>
      <c r="Q52" s="19">
        <v>174</v>
      </c>
      <c r="R52" s="19">
        <v>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2:42" ht="20.100000000000001" customHeight="1" thickBot="1" x14ac:dyDescent="0.25">
      <c r="B53" s="4" t="s">
        <v>239</v>
      </c>
      <c r="C53" s="19">
        <v>3109</v>
      </c>
      <c r="D53" s="19">
        <v>4</v>
      </c>
      <c r="E53" s="19">
        <v>0</v>
      </c>
      <c r="F53" s="19">
        <v>0</v>
      </c>
      <c r="G53" s="19">
        <v>1646</v>
      </c>
      <c r="H53" s="19">
        <v>358</v>
      </c>
      <c r="I53" s="19">
        <v>105</v>
      </c>
      <c r="J53" s="19">
        <v>146</v>
      </c>
      <c r="K53" s="19">
        <v>35</v>
      </c>
      <c r="L53" s="19">
        <v>71</v>
      </c>
      <c r="M53" s="19">
        <v>54</v>
      </c>
      <c r="N53" s="19">
        <v>66</v>
      </c>
      <c r="O53" s="19">
        <v>7</v>
      </c>
      <c r="P53" s="19">
        <v>243</v>
      </c>
      <c r="Q53" s="19">
        <v>248</v>
      </c>
      <c r="R53" s="19">
        <v>126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2:42" ht="20.100000000000001" customHeight="1" thickBot="1" x14ac:dyDescent="0.25">
      <c r="B54" s="4" t="s">
        <v>240</v>
      </c>
      <c r="C54" s="19">
        <v>33005</v>
      </c>
      <c r="D54" s="19">
        <v>11</v>
      </c>
      <c r="E54" s="19">
        <v>0</v>
      </c>
      <c r="F54" s="19">
        <v>1</v>
      </c>
      <c r="G54" s="19">
        <v>16924</v>
      </c>
      <c r="H54" s="19">
        <v>2390</v>
      </c>
      <c r="I54" s="19">
        <v>914</v>
      </c>
      <c r="J54" s="19">
        <v>1728</v>
      </c>
      <c r="K54" s="19">
        <v>271</v>
      </c>
      <c r="L54" s="19">
        <v>1252</v>
      </c>
      <c r="M54" s="19">
        <v>143</v>
      </c>
      <c r="N54" s="19">
        <v>45</v>
      </c>
      <c r="O54" s="19">
        <v>108</v>
      </c>
      <c r="P54" s="19">
        <v>2829</v>
      </c>
      <c r="Q54" s="19">
        <v>4565</v>
      </c>
      <c r="R54" s="19">
        <v>1824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2:42" ht="20.100000000000001" customHeight="1" thickBot="1" x14ac:dyDescent="0.25">
      <c r="B55" s="4" t="s">
        <v>241</v>
      </c>
      <c r="C55" s="19">
        <v>9966</v>
      </c>
      <c r="D55" s="19">
        <v>1</v>
      </c>
      <c r="E55" s="19">
        <v>0</v>
      </c>
      <c r="F55" s="19">
        <v>0</v>
      </c>
      <c r="G55" s="19">
        <v>5105</v>
      </c>
      <c r="H55" s="19">
        <v>1360</v>
      </c>
      <c r="I55" s="19">
        <v>360</v>
      </c>
      <c r="J55" s="19">
        <v>429</v>
      </c>
      <c r="K55" s="19">
        <v>70</v>
      </c>
      <c r="L55" s="19">
        <v>54</v>
      </c>
      <c r="M55" s="19">
        <v>41</v>
      </c>
      <c r="N55" s="19">
        <v>111</v>
      </c>
      <c r="O55" s="19">
        <v>231</v>
      </c>
      <c r="P55" s="19">
        <v>1239</v>
      </c>
      <c r="Q55" s="19">
        <v>884</v>
      </c>
      <c r="R55" s="19">
        <v>81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2:42" ht="20.100000000000001" customHeight="1" thickBot="1" x14ac:dyDescent="0.25">
      <c r="B56" s="4" t="s">
        <v>242</v>
      </c>
      <c r="C56" s="19">
        <v>3107</v>
      </c>
      <c r="D56" s="19">
        <v>0</v>
      </c>
      <c r="E56" s="19">
        <v>1</v>
      </c>
      <c r="F56" s="19">
        <v>0</v>
      </c>
      <c r="G56" s="19">
        <v>1843</v>
      </c>
      <c r="H56" s="19">
        <v>486</v>
      </c>
      <c r="I56" s="19">
        <v>29</v>
      </c>
      <c r="J56" s="19">
        <v>69</v>
      </c>
      <c r="K56" s="19">
        <v>10</v>
      </c>
      <c r="L56" s="19">
        <v>10</v>
      </c>
      <c r="M56" s="19">
        <v>1</v>
      </c>
      <c r="N56" s="19">
        <v>10</v>
      </c>
      <c r="O56" s="19">
        <v>2</v>
      </c>
      <c r="P56" s="19">
        <v>146</v>
      </c>
      <c r="Q56" s="19">
        <v>392</v>
      </c>
      <c r="R56" s="19">
        <v>108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2:42" ht="20.100000000000001" customHeight="1" thickBot="1" x14ac:dyDescent="0.25">
      <c r="B57" s="4" t="s">
        <v>243</v>
      </c>
      <c r="C57" s="19">
        <v>1243</v>
      </c>
      <c r="D57" s="19">
        <v>1</v>
      </c>
      <c r="E57" s="19">
        <v>0</v>
      </c>
      <c r="F57" s="19">
        <v>0</v>
      </c>
      <c r="G57" s="19">
        <v>527</v>
      </c>
      <c r="H57" s="19">
        <v>433</v>
      </c>
      <c r="I57" s="19">
        <v>18</v>
      </c>
      <c r="J57" s="19">
        <v>10</v>
      </c>
      <c r="K57" s="19">
        <v>18</v>
      </c>
      <c r="L57" s="19">
        <v>10</v>
      </c>
      <c r="M57" s="19">
        <v>0</v>
      </c>
      <c r="N57" s="19">
        <v>0</v>
      </c>
      <c r="O57" s="19">
        <v>0</v>
      </c>
      <c r="P57" s="19">
        <v>61</v>
      </c>
      <c r="Q57" s="19">
        <v>128</v>
      </c>
      <c r="R57" s="19">
        <v>37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2:42" ht="20.100000000000001" customHeight="1" thickBot="1" x14ac:dyDescent="0.25">
      <c r="B58" s="4" t="s">
        <v>269</v>
      </c>
      <c r="C58" s="19">
        <v>2147</v>
      </c>
      <c r="D58" s="19">
        <v>1</v>
      </c>
      <c r="E58" s="19">
        <v>0</v>
      </c>
      <c r="F58" s="19">
        <v>0</v>
      </c>
      <c r="G58" s="19">
        <v>1005</v>
      </c>
      <c r="H58" s="19">
        <v>550</v>
      </c>
      <c r="I58" s="19">
        <v>96</v>
      </c>
      <c r="J58" s="19">
        <v>25</v>
      </c>
      <c r="K58" s="19">
        <v>56</v>
      </c>
      <c r="L58" s="19">
        <v>31</v>
      </c>
      <c r="M58" s="19">
        <v>0</v>
      </c>
      <c r="N58" s="19">
        <v>0</v>
      </c>
      <c r="O58" s="19">
        <v>0</v>
      </c>
      <c r="P58" s="19">
        <v>175</v>
      </c>
      <c r="Q58" s="19">
        <v>203</v>
      </c>
      <c r="R58" s="19">
        <v>5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2:42" ht="20.100000000000001" customHeight="1" thickBot="1" x14ac:dyDescent="0.25">
      <c r="B59" s="4" t="s">
        <v>245</v>
      </c>
      <c r="C59" s="19">
        <v>3904</v>
      </c>
      <c r="D59" s="19">
        <v>0</v>
      </c>
      <c r="E59" s="19">
        <v>0</v>
      </c>
      <c r="F59" s="19">
        <v>0</v>
      </c>
      <c r="G59" s="19">
        <v>2268</v>
      </c>
      <c r="H59" s="19">
        <v>466</v>
      </c>
      <c r="I59" s="19">
        <v>123</v>
      </c>
      <c r="J59" s="19">
        <v>8</v>
      </c>
      <c r="K59" s="19">
        <v>21</v>
      </c>
      <c r="L59" s="19">
        <v>1</v>
      </c>
      <c r="M59" s="19">
        <v>2</v>
      </c>
      <c r="N59" s="19">
        <v>0</v>
      </c>
      <c r="O59" s="19">
        <v>6</v>
      </c>
      <c r="P59" s="19">
        <v>521</v>
      </c>
      <c r="Q59" s="19">
        <v>387</v>
      </c>
      <c r="R59" s="19">
        <v>101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2:42" ht="20.100000000000001" customHeight="1" thickBot="1" x14ac:dyDescent="0.25">
      <c r="B60" s="4" t="s">
        <v>246</v>
      </c>
      <c r="C60" s="19">
        <v>1105</v>
      </c>
      <c r="D60" s="19">
        <v>1</v>
      </c>
      <c r="E60" s="19">
        <v>0</v>
      </c>
      <c r="F60" s="19">
        <v>0</v>
      </c>
      <c r="G60" s="19">
        <v>645</v>
      </c>
      <c r="H60" s="19">
        <v>270</v>
      </c>
      <c r="I60" s="19">
        <v>4</v>
      </c>
      <c r="J60" s="19">
        <v>8</v>
      </c>
      <c r="K60" s="19">
        <v>11</v>
      </c>
      <c r="L60" s="19">
        <v>1</v>
      </c>
      <c r="M60" s="19">
        <v>1</v>
      </c>
      <c r="N60" s="19">
        <v>1</v>
      </c>
      <c r="O60" s="19">
        <v>12</v>
      </c>
      <c r="P60" s="19">
        <v>68</v>
      </c>
      <c r="Q60" s="19">
        <v>78</v>
      </c>
      <c r="R60" s="19">
        <v>5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2:42" ht="20.100000000000001" customHeight="1" thickBot="1" x14ac:dyDescent="0.25">
      <c r="B61" s="7" t="s">
        <v>22</v>
      </c>
      <c r="C61" s="9">
        <f>SUM(C11:C60)</f>
        <v>221223</v>
      </c>
      <c r="D61" s="9">
        <f t="shared" ref="D61:R61" si="0">SUM(D11:D60)</f>
        <v>88</v>
      </c>
      <c r="E61" s="9">
        <f t="shared" si="0"/>
        <v>7</v>
      </c>
      <c r="F61" s="9">
        <f t="shared" si="0"/>
        <v>2</v>
      </c>
      <c r="G61" s="9">
        <f t="shared" si="0"/>
        <v>108383</v>
      </c>
      <c r="H61" s="9">
        <f t="shared" si="0"/>
        <v>30223</v>
      </c>
      <c r="I61" s="9">
        <f t="shared" si="0"/>
        <v>8298</v>
      </c>
      <c r="J61" s="9">
        <f t="shared" si="0"/>
        <v>12189</v>
      </c>
      <c r="K61" s="9">
        <f t="shared" si="0"/>
        <v>2818</v>
      </c>
      <c r="L61" s="9">
        <f t="shared" si="0"/>
        <v>4121</v>
      </c>
      <c r="M61" s="9">
        <f t="shared" si="0"/>
        <v>1212</v>
      </c>
      <c r="N61" s="9">
        <f t="shared" si="0"/>
        <v>1821</v>
      </c>
      <c r="O61" s="9">
        <f t="shared" si="0"/>
        <v>1406</v>
      </c>
      <c r="P61" s="9">
        <f t="shared" si="0"/>
        <v>18860</v>
      </c>
      <c r="Q61" s="9">
        <f t="shared" si="0"/>
        <v>25302</v>
      </c>
      <c r="R61" s="9">
        <f t="shared" si="0"/>
        <v>6493</v>
      </c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8"/>
      <c r="AJ61" s="19"/>
      <c r="AK61" s="19"/>
      <c r="AL61" s="19"/>
      <c r="AM61" s="19"/>
      <c r="AN61" s="19"/>
      <c r="AO61" s="19"/>
      <c r="AP61" s="19"/>
    </row>
    <row r="62" spans="2:42" ht="20.100000000000001" customHeight="1" thickBot="1" x14ac:dyDescent="0.25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77" t="s">
        <v>52</v>
      </c>
      <c r="D9" s="74"/>
      <c r="E9" s="74"/>
      <c r="F9" s="78"/>
      <c r="G9" s="77" t="s">
        <v>53</v>
      </c>
      <c r="H9" s="74"/>
      <c r="I9" s="74"/>
      <c r="J9" s="78"/>
      <c r="K9" s="77" t="s">
        <v>54</v>
      </c>
      <c r="L9" s="74"/>
      <c r="M9" s="74"/>
      <c r="N9" s="74"/>
      <c r="O9" s="74"/>
      <c r="P9" s="78"/>
      <c r="Q9" s="77" t="s">
        <v>55</v>
      </c>
      <c r="R9" s="74"/>
      <c r="S9" s="74"/>
      <c r="T9" s="74"/>
      <c r="U9" s="74"/>
      <c r="V9" s="78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197</v>
      </c>
      <c r="C11" s="18">
        <v>104</v>
      </c>
      <c r="D11" s="18">
        <v>10</v>
      </c>
      <c r="E11" s="18">
        <v>46</v>
      </c>
      <c r="F11" s="18">
        <v>48</v>
      </c>
      <c r="G11" s="18">
        <v>22</v>
      </c>
      <c r="H11" s="18">
        <v>0</v>
      </c>
      <c r="I11" s="18">
        <v>22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58</v>
      </c>
      <c r="R11" s="18">
        <v>62</v>
      </c>
      <c r="S11" s="18">
        <v>0</v>
      </c>
      <c r="T11" s="18">
        <v>12</v>
      </c>
      <c r="U11" s="18">
        <v>47</v>
      </c>
      <c r="V11" s="18">
        <v>29</v>
      </c>
    </row>
    <row r="12" spans="2:22" ht="20.100000000000001" customHeight="1" thickBot="1" x14ac:dyDescent="0.25">
      <c r="B12" s="4" t="s">
        <v>198</v>
      </c>
      <c r="C12" s="19">
        <v>373</v>
      </c>
      <c r="D12" s="19">
        <v>130</v>
      </c>
      <c r="E12" s="19">
        <v>200</v>
      </c>
      <c r="F12" s="19">
        <v>43</v>
      </c>
      <c r="G12" s="19">
        <v>142</v>
      </c>
      <c r="H12" s="19">
        <v>0</v>
      </c>
      <c r="I12" s="19">
        <v>144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128</v>
      </c>
      <c r="R12" s="19">
        <v>136</v>
      </c>
      <c r="S12" s="19">
        <v>3</v>
      </c>
      <c r="T12" s="19">
        <v>2</v>
      </c>
      <c r="U12" s="19">
        <v>78</v>
      </c>
      <c r="V12" s="19">
        <v>128</v>
      </c>
    </row>
    <row r="13" spans="2:22" ht="20.100000000000001" customHeight="1" thickBot="1" x14ac:dyDescent="0.25">
      <c r="B13" s="4" t="s">
        <v>199</v>
      </c>
      <c r="C13" s="19">
        <v>111</v>
      </c>
      <c r="D13" s="19">
        <v>15</v>
      </c>
      <c r="E13" s="19">
        <v>72</v>
      </c>
      <c r="F13" s="19">
        <v>24</v>
      </c>
      <c r="G13" s="19">
        <v>55</v>
      </c>
      <c r="H13" s="19">
        <v>0</v>
      </c>
      <c r="I13" s="19">
        <v>55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72</v>
      </c>
      <c r="R13" s="19">
        <v>75</v>
      </c>
      <c r="S13" s="19">
        <v>0</v>
      </c>
      <c r="T13" s="19">
        <v>15</v>
      </c>
      <c r="U13" s="19">
        <v>51</v>
      </c>
      <c r="V13" s="19">
        <v>37</v>
      </c>
    </row>
    <row r="14" spans="2:22" ht="20.100000000000001" customHeight="1" thickBot="1" x14ac:dyDescent="0.25">
      <c r="B14" s="4" t="s">
        <v>200</v>
      </c>
      <c r="C14" s="19">
        <v>352</v>
      </c>
      <c r="D14" s="19">
        <v>44</v>
      </c>
      <c r="E14" s="19">
        <v>295</v>
      </c>
      <c r="F14" s="19">
        <v>13</v>
      </c>
      <c r="G14" s="19">
        <v>279</v>
      </c>
      <c r="H14" s="19">
        <v>0</v>
      </c>
      <c r="I14" s="19">
        <v>280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306</v>
      </c>
      <c r="R14" s="19">
        <v>639</v>
      </c>
      <c r="S14" s="19">
        <v>7</v>
      </c>
      <c r="T14" s="19">
        <v>6</v>
      </c>
      <c r="U14" s="19">
        <v>241</v>
      </c>
      <c r="V14" s="19">
        <v>200</v>
      </c>
    </row>
    <row r="15" spans="2:22" ht="20.100000000000001" customHeight="1" thickBot="1" x14ac:dyDescent="0.25">
      <c r="B15" s="4" t="s">
        <v>201</v>
      </c>
      <c r="C15" s="19">
        <v>184</v>
      </c>
      <c r="D15" s="19">
        <v>50</v>
      </c>
      <c r="E15" s="19">
        <v>61</v>
      </c>
      <c r="F15" s="19">
        <v>73</v>
      </c>
      <c r="G15" s="19">
        <v>56</v>
      </c>
      <c r="H15" s="19">
        <v>0</v>
      </c>
      <c r="I15" s="19">
        <v>58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21</v>
      </c>
      <c r="R15" s="19">
        <v>37</v>
      </c>
      <c r="S15" s="19">
        <v>0</v>
      </c>
      <c r="T15" s="19">
        <v>10</v>
      </c>
      <c r="U15" s="19">
        <v>18</v>
      </c>
      <c r="V15" s="19">
        <v>29</v>
      </c>
    </row>
    <row r="16" spans="2:22" ht="20.100000000000001" customHeight="1" thickBot="1" x14ac:dyDescent="0.25">
      <c r="B16" s="4" t="s">
        <v>202</v>
      </c>
      <c r="C16" s="19">
        <v>111</v>
      </c>
      <c r="D16" s="19">
        <v>49</v>
      </c>
      <c r="E16" s="19">
        <v>53</v>
      </c>
      <c r="F16" s="19">
        <v>9</v>
      </c>
      <c r="G16" s="19">
        <v>8</v>
      </c>
      <c r="H16" s="19">
        <v>0</v>
      </c>
      <c r="I16" s="19">
        <v>8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17</v>
      </c>
      <c r="R16" s="19">
        <v>20</v>
      </c>
      <c r="S16" s="19">
        <v>1</v>
      </c>
      <c r="T16" s="19">
        <v>5</v>
      </c>
      <c r="U16" s="19">
        <v>19</v>
      </c>
      <c r="V16" s="19">
        <v>7</v>
      </c>
    </row>
    <row r="17" spans="2:22" ht="20.100000000000001" customHeight="1" thickBot="1" x14ac:dyDescent="0.25">
      <c r="B17" s="4" t="s">
        <v>203</v>
      </c>
      <c r="C17" s="19">
        <v>332</v>
      </c>
      <c r="D17" s="19">
        <v>91</v>
      </c>
      <c r="E17" s="19">
        <v>183</v>
      </c>
      <c r="F17" s="19">
        <v>58</v>
      </c>
      <c r="G17" s="19">
        <v>105</v>
      </c>
      <c r="H17" s="19">
        <v>0</v>
      </c>
      <c r="I17" s="19">
        <v>103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75</v>
      </c>
      <c r="R17" s="19">
        <v>78</v>
      </c>
      <c r="S17" s="19">
        <v>7</v>
      </c>
      <c r="T17" s="19">
        <v>9</v>
      </c>
      <c r="U17" s="19">
        <v>66</v>
      </c>
      <c r="V17" s="19">
        <v>61</v>
      </c>
    </row>
    <row r="18" spans="2:22" ht="20.100000000000001" customHeight="1" thickBot="1" x14ac:dyDescent="0.25">
      <c r="B18" s="4" t="s">
        <v>204</v>
      </c>
      <c r="C18" s="19">
        <v>611</v>
      </c>
      <c r="D18" s="19">
        <v>220</v>
      </c>
      <c r="E18" s="19">
        <v>181</v>
      </c>
      <c r="F18" s="19">
        <v>210</v>
      </c>
      <c r="G18" s="19">
        <v>83</v>
      </c>
      <c r="H18" s="19">
        <v>0</v>
      </c>
      <c r="I18" s="19">
        <v>81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118</v>
      </c>
      <c r="R18" s="19">
        <v>128</v>
      </c>
      <c r="S18" s="19">
        <v>1</v>
      </c>
      <c r="T18" s="19">
        <v>6</v>
      </c>
      <c r="U18" s="19">
        <v>106</v>
      </c>
      <c r="V18" s="19">
        <v>81</v>
      </c>
    </row>
    <row r="19" spans="2:22" ht="20.100000000000001" customHeight="1" thickBot="1" x14ac:dyDescent="0.25">
      <c r="B19" s="4" t="s">
        <v>205</v>
      </c>
      <c r="C19" s="19">
        <v>75</v>
      </c>
      <c r="D19" s="19">
        <v>1</v>
      </c>
      <c r="E19" s="19">
        <v>23</v>
      </c>
      <c r="F19" s="19">
        <v>51</v>
      </c>
      <c r="G19" s="19">
        <v>3</v>
      </c>
      <c r="H19" s="19">
        <v>0</v>
      </c>
      <c r="I19" s="19">
        <v>3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6</v>
      </c>
      <c r="R19" s="19">
        <v>7</v>
      </c>
      <c r="S19" s="19">
        <v>0</v>
      </c>
      <c r="T19" s="19">
        <v>0</v>
      </c>
      <c r="U19" s="19">
        <v>7</v>
      </c>
      <c r="V19" s="19">
        <v>3</v>
      </c>
    </row>
    <row r="20" spans="2:22" ht="20.100000000000001" customHeight="1" thickBot="1" x14ac:dyDescent="0.25">
      <c r="B20" s="4" t="s">
        <v>206</v>
      </c>
      <c r="C20" s="19">
        <v>75</v>
      </c>
      <c r="D20" s="19">
        <v>3</v>
      </c>
      <c r="E20" s="19">
        <v>14</v>
      </c>
      <c r="F20" s="19">
        <v>58</v>
      </c>
      <c r="G20" s="19">
        <v>5</v>
      </c>
      <c r="H20" s="19">
        <v>0</v>
      </c>
      <c r="I20" s="19">
        <v>5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9</v>
      </c>
      <c r="R20" s="19">
        <v>8</v>
      </c>
      <c r="S20" s="19">
        <v>0</v>
      </c>
      <c r="T20" s="19">
        <v>0</v>
      </c>
      <c r="U20" s="19">
        <v>4</v>
      </c>
      <c r="V20" s="19">
        <v>7</v>
      </c>
    </row>
    <row r="21" spans="2:22" ht="20.100000000000001" customHeight="1" thickBot="1" x14ac:dyDescent="0.25">
      <c r="B21" s="4" t="s">
        <v>207</v>
      </c>
      <c r="C21" s="19">
        <v>183</v>
      </c>
      <c r="D21" s="19">
        <v>16</v>
      </c>
      <c r="E21" s="19">
        <v>154</v>
      </c>
      <c r="F21" s="19">
        <v>13</v>
      </c>
      <c r="G21" s="19">
        <v>110</v>
      </c>
      <c r="H21" s="19">
        <v>0</v>
      </c>
      <c r="I21" s="19">
        <v>108</v>
      </c>
      <c r="J21" s="19">
        <v>3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108</v>
      </c>
      <c r="R21" s="19">
        <v>105</v>
      </c>
      <c r="S21" s="19">
        <v>0</v>
      </c>
      <c r="T21" s="19">
        <v>1</v>
      </c>
      <c r="U21" s="19">
        <v>85</v>
      </c>
      <c r="V21" s="19">
        <v>70</v>
      </c>
    </row>
    <row r="22" spans="2:22" ht="20.100000000000001" customHeight="1" thickBot="1" x14ac:dyDescent="0.25">
      <c r="B22" s="4" t="s">
        <v>208</v>
      </c>
      <c r="C22" s="19">
        <v>127</v>
      </c>
      <c r="D22" s="19">
        <v>39</v>
      </c>
      <c r="E22" s="19">
        <v>63</v>
      </c>
      <c r="F22" s="19">
        <v>25</v>
      </c>
      <c r="G22" s="19">
        <v>90</v>
      </c>
      <c r="H22" s="19">
        <v>0</v>
      </c>
      <c r="I22" s="19">
        <v>93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86</v>
      </c>
      <c r="R22" s="19">
        <v>99</v>
      </c>
      <c r="S22" s="19">
        <v>2</v>
      </c>
      <c r="T22" s="19">
        <v>9</v>
      </c>
      <c r="U22" s="19">
        <v>65</v>
      </c>
      <c r="V22" s="19">
        <v>42</v>
      </c>
    </row>
    <row r="23" spans="2:22" ht="20.100000000000001" customHeight="1" thickBot="1" x14ac:dyDescent="0.25">
      <c r="B23" s="4" t="s">
        <v>209</v>
      </c>
      <c r="C23" s="19">
        <v>214</v>
      </c>
      <c r="D23" s="19">
        <v>83</v>
      </c>
      <c r="E23" s="19">
        <v>93</v>
      </c>
      <c r="F23" s="19">
        <v>38</v>
      </c>
      <c r="G23" s="19">
        <v>67</v>
      </c>
      <c r="H23" s="19">
        <v>0</v>
      </c>
      <c r="I23" s="19">
        <v>69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122</v>
      </c>
      <c r="R23" s="19">
        <v>127</v>
      </c>
      <c r="S23" s="19">
        <v>6</v>
      </c>
      <c r="T23" s="19">
        <v>15</v>
      </c>
      <c r="U23" s="19">
        <v>87</v>
      </c>
      <c r="V23" s="19">
        <v>114</v>
      </c>
    </row>
    <row r="24" spans="2:22" ht="20.100000000000001" customHeight="1" thickBot="1" x14ac:dyDescent="0.25">
      <c r="B24" s="4" t="s">
        <v>210</v>
      </c>
      <c r="C24" s="19">
        <v>614</v>
      </c>
      <c r="D24" s="19">
        <v>56</v>
      </c>
      <c r="E24" s="19">
        <v>442</v>
      </c>
      <c r="F24" s="19">
        <v>116</v>
      </c>
      <c r="G24" s="19">
        <v>355</v>
      </c>
      <c r="H24" s="19">
        <v>0</v>
      </c>
      <c r="I24" s="19">
        <v>347</v>
      </c>
      <c r="J24" s="19">
        <v>14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402</v>
      </c>
      <c r="R24" s="19">
        <v>414</v>
      </c>
      <c r="S24" s="19">
        <v>0</v>
      </c>
      <c r="T24" s="19">
        <v>86</v>
      </c>
      <c r="U24" s="19">
        <v>395</v>
      </c>
      <c r="V24" s="19">
        <v>241</v>
      </c>
    </row>
    <row r="25" spans="2:22" ht="20.100000000000001" customHeight="1" thickBot="1" x14ac:dyDescent="0.25">
      <c r="B25" s="4" t="s">
        <v>211</v>
      </c>
      <c r="C25" s="19">
        <v>268</v>
      </c>
      <c r="D25" s="19">
        <v>61</v>
      </c>
      <c r="E25" s="19">
        <v>170</v>
      </c>
      <c r="F25" s="19">
        <v>37</v>
      </c>
      <c r="G25" s="19">
        <v>178</v>
      </c>
      <c r="H25" s="19">
        <v>2</v>
      </c>
      <c r="I25" s="19">
        <v>175</v>
      </c>
      <c r="J25" s="19">
        <v>12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137</v>
      </c>
      <c r="R25" s="19">
        <v>132</v>
      </c>
      <c r="S25" s="19">
        <v>35</v>
      </c>
      <c r="T25" s="19">
        <v>46</v>
      </c>
      <c r="U25" s="19">
        <v>103</v>
      </c>
      <c r="V25" s="19">
        <v>101</v>
      </c>
    </row>
    <row r="26" spans="2:22" ht="20.100000000000001" customHeight="1" thickBot="1" x14ac:dyDescent="0.25">
      <c r="B26" s="5" t="s">
        <v>212</v>
      </c>
      <c r="C26" s="27">
        <v>203</v>
      </c>
      <c r="D26" s="27">
        <v>106</v>
      </c>
      <c r="E26" s="27">
        <v>30</v>
      </c>
      <c r="F26" s="27">
        <v>67</v>
      </c>
      <c r="G26" s="27">
        <v>45</v>
      </c>
      <c r="H26" s="27">
        <v>0</v>
      </c>
      <c r="I26" s="27">
        <v>45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31</v>
      </c>
      <c r="R26" s="27">
        <v>31</v>
      </c>
      <c r="S26" s="27">
        <v>0</v>
      </c>
      <c r="T26" s="27">
        <v>0</v>
      </c>
      <c r="U26" s="27">
        <v>29</v>
      </c>
      <c r="V26" s="27">
        <v>24</v>
      </c>
    </row>
    <row r="27" spans="2:22" ht="20.100000000000001" customHeight="1" thickBot="1" x14ac:dyDescent="0.25">
      <c r="B27" s="6" t="s">
        <v>213</v>
      </c>
      <c r="C27" s="29">
        <v>21</v>
      </c>
      <c r="D27" s="29">
        <v>11</v>
      </c>
      <c r="E27" s="29">
        <v>6</v>
      </c>
      <c r="F27" s="29">
        <v>4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5</v>
      </c>
      <c r="R27" s="29">
        <v>5</v>
      </c>
      <c r="S27" s="29">
        <v>0</v>
      </c>
      <c r="T27" s="29">
        <v>0</v>
      </c>
      <c r="U27" s="29">
        <v>1</v>
      </c>
      <c r="V27" s="29">
        <v>8</v>
      </c>
    </row>
    <row r="28" spans="2:22" ht="20.100000000000001" customHeight="1" thickBot="1" x14ac:dyDescent="0.25">
      <c r="B28" s="4" t="s">
        <v>214</v>
      </c>
      <c r="C28" s="29">
        <v>9</v>
      </c>
      <c r="D28" s="29">
        <v>6</v>
      </c>
      <c r="E28" s="29">
        <v>0</v>
      </c>
      <c r="F28" s="29">
        <v>3</v>
      </c>
      <c r="G28" s="29">
        <v>4</v>
      </c>
      <c r="H28" s="29">
        <v>0</v>
      </c>
      <c r="I28" s="29">
        <v>4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3</v>
      </c>
      <c r="R28" s="29">
        <v>3</v>
      </c>
      <c r="S28" s="29">
        <v>0</v>
      </c>
      <c r="T28" s="29">
        <v>0</v>
      </c>
      <c r="U28" s="29">
        <v>1</v>
      </c>
      <c r="V28" s="29">
        <v>5</v>
      </c>
    </row>
    <row r="29" spans="2:22" ht="20.100000000000001" customHeight="1" thickBot="1" x14ac:dyDescent="0.25">
      <c r="B29" s="4" t="s">
        <v>215</v>
      </c>
      <c r="C29" s="28">
        <v>34</v>
      </c>
      <c r="D29" s="28">
        <v>1</v>
      </c>
      <c r="E29" s="28">
        <v>21</v>
      </c>
      <c r="F29" s="28">
        <v>12</v>
      </c>
      <c r="G29" s="28">
        <v>16</v>
      </c>
      <c r="H29" s="28">
        <v>0</v>
      </c>
      <c r="I29" s="28">
        <v>16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28</v>
      </c>
      <c r="R29" s="28">
        <v>28</v>
      </c>
      <c r="S29" s="28">
        <v>0</v>
      </c>
      <c r="T29" s="28">
        <v>1</v>
      </c>
      <c r="U29" s="28">
        <v>21</v>
      </c>
      <c r="V29" s="28">
        <v>20</v>
      </c>
    </row>
    <row r="30" spans="2:22" ht="20.100000000000001" customHeight="1" thickBot="1" x14ac:dyDescent="0.25">
      <c r="B30" s="4" t="s">
        <v>216</v>
      </c>
      <c r="C30" s="19">
        <v>6</v>
      </c>
      <c r="D30" s="19">
        <v>0</v>
      </c>
      <c r="E30" s="19">
        <v>0</v>
      </c>
      <c r="F30" s="19">
        <v>6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2</v>
      </c>
      <c r="R30" s="19">
        <v>2</v>
      </c>
      <c r="S30" s="19">
        <v>0</v>
      </c>
      <c r="T30" s="19">
        <v>0</v>
      </c>
      <c r="U30" s="19">
        <v>0</v>
      </c>
      <c r="V30" s="19">
        <v>7</v>
      </c>
    </row>
    <row r="31" spans="2:22" ht="20.100000000000001" customHeight="1" thickBot="1" x14ac:dyDescent="0.25">
      <c r="B31" s="4" t="s">
        <v>217</v>
      </c>
      <c r="C31" s="19">
        <v>491</v>
      </c>
      <c r="D31" s="19">
        <v>24</v>
      </c>
      <c r="E31" s="19">
        <v>44</v>
      </c>
      <c r="F31" s="19">
        <v>423</v>
      </c>
      <c r="G31" s="19">
        <v>50</v>
      </c>
      <c r="H31" s="19">
        <v>0</v>
      </c>
      <c r="I31" s="19">
        <v>44</v>
      </c>
      <c r="J31" s="19">
        <v>7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17</v>
      </c>
      <c r="R31" s="19">
        <v>17</v>
      </c>
      <c r="S31" s="19">
        <v>0</v>
      </c>
      <c r="T31" s="19">
        <v>0</v>
      </c>
      <c r="U31" s="19">
        <v>19</v>
      </c>
      <c r="V31" s="19">
        <v>8</v>
      </c>
    </row>
    <row r="32" spans="2:22" ht="20.100000000000001" customHeight="1" thickBot="1" x14ac:dyDescent="0.25">
      <c r="B32" s="4" t="s">
        <v>218</v>
      </c>
      <c r="C32" s="19">
        <v>37</v>
      </c>
      <c r="D32" s="19">
        <v>0</v>
      </c>
      <c r="E32" s="19">
        <v>18</v>
      </c>
      <c r="F32" s="19">
        <v>19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19">
        <v>1</v>
      </c>
      <c r="S32" s="19">
        <v>0</v>
      </c>
      <c r="T32" s="19">
        <v>0</v>
      </c>
      <c r="U32" s="19">
        <v>3</v>
      </c>
      <c r="V32" s="19">
        <v>1</v>
      </c>
    </row>
    <row r="33" spans="2:22" ht="20.100000000000001" customHeight="1" thickBot="1" x14ac:dyDescent="0.25">
      <c r="B33" s="4" t="s">
        <v>219</v>
      </c>
      <c r="C33" s="19">
        <v>2</v>
      </c>
      <c r="D33" s="19">
        <v>0</v>
      </c>
      <c r="E33" s="19">
        <v>1</v>
      </c>
      <c r="F33" s="19">
        <v>1</v>
      </c>
      <c r="G33" s="19">
        <v>2</v>
      </c>
      <c r="H33" s="19">
        <v>0</v>
      </c>
      <c r="I33" s="19">
        <v>1</v>
      </c>
      <c r="J33" s="19">
        <v>1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1</v>
      </c>
    </row>
    <row r="34" spans="2:22" ht="20.100000000000001" customHeight="1" thickBot="1" x14ac:dyDescent="0.25">
      <c r="B34" s="4" t="s">
        <v>220</v>
      </c>
      <c r="C34" s="19">
        <v>39</v>
      </c>
      <c r="D34" s="19">
        <v>38</v>
      </c>
      <c r="E34" s="19">
        <v>1</v>
      </c>
      <c r="F34" s="19">
        <v>0</v>
      </c>
      <c r="G34" s="19">
        <v>1</v>
      </c>
      <c r="H34" s="19">
        <v>0</v>
      </c>
      <c r="I34" s="19">
        <v>1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15</v>
      </c>
      <c r="R34" s="19">
        <v>15</v>
      </c>
      <c r="S34" s="19">
        <v>0</v>
      </c>
      <c r="T34" s="19">
        <v>0</v>
      </c>
      <c r="U34" s="19">
        <v>14</v>
      </c>
      <c r="V34" s="19">
        <v>7</v>
      </c>
    </row>
    <row r="35" spans="2:22" ht="20.100000000000001" customHeight="1" thickBot="1" x14ac:dyDescent="0.25">
      <c r="B35" s="4" t="s">
        <v>221</v>
      </c>
      <c r="C35" s="19">
        <v>26</v>
      </c>
      <c r="D35" s="19">
        <v>5</v>
      </c>
      <c r="E35" s="19">
        <v>7</v>
      </c>
      <c r="F35" s="19">
        <v>14</v>
      </c>
      <c r="G35" s="19">
        <v>2</v>
      </c>
      <c r="H35" s="19">
        <v>0</v>
      </c>
      <c r="I35" s="19">
        <v>0</v>
      </c>
      <c r="J35" s="19">
        <v>2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3</v>
      </c>
      <c r="R35" s="19">
        <v>3</v>
      </c>
      <c r="S35" s="19">
        <v>0</v>
      </c>
      <c r="T35" s="19">
        <v>0</v>
      </c>
      <c r="U35" s="19">
        <v>3</v>
      </c>
      <c r="V35" s="19">
        <v>0</v>
      </c>
    </row>
    <row r="36" spans="2:22" ht="20.100000000000001" customHeight="1" thickBot="1" x14ac:dyDescent="0.25">
      <c r="B36" s="4" t="s">
        <v>222</v>
      </c>
      <c r="C36" s="19">
        <v>50</v>
      </c>
      <c r="D36" s="19">
        <v>23</v>
      </c>
      <c r="E36" s="19">
        <v>7</v>
      </c>
      <c r="F36" s="19">
        <v>20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11</v>
      </c>
      <c r="R36" s="19">
        <v>11</v>
      </c>
      <c r="S36" s="19">
        <v>0</v>
      </c>
      <c r="T36" s="19">
        <v>0</v>
      </c>
      <c r="U36" s="19">
        <v>5</v>
      </c>
      <c r="V36" s="19">
        <v>8</v>
      </c>
    </row>
    <row r="37" spans="2:22" ht="20.100000000000001" customHeight="1" thickBot="1" x14ac:dyDescent="0.25">
      <c r="B37" s="4" t="s">
        <v>223</v>
      </c>
      <c r="C37" s="19">
        <v>68</v>
      </c>
      <c r="D37" s="19">
        <v>13</v>
      </c>
      <c r="E37" s="19">
        <v>35</v>
      </c>
      <c r="F37" s="19">
        <v>20</v>
      </c>
      <c r="G37" s="19">
        <v>14</v>
      </c>
      <c r="H37" s="19">
        <v>0</v>
      </c>
      <c r="I37" s="19">
        <v>14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16</v>
      </c>
      <c r="R37" s="19">
        <v>16</v>
      </c>
      <c r="S37" s="19">
        <v>0</v>
      </c>
      <c r="T37" s="19">
        <v>1</v>
      </c>
      <c r="U37" s="19">
        <v>11</v>
      </c>
      <c r="V37" s="19">
        <v>19</v>
      </c>
    </row>
    <row r="38" spans="2:22" ht="20.100000000000001" customHeight="1" thickBot="1" x14ac:dyDescent="0.25">
      <c r="B38" s="4" t="s">
        <v>224</v>
      </c>
      <c r="C38" s="19">
        <v>16</v>
      </c>
      <c r="D38" s="19">
        <v>10</v>
      </c>
      <c r="E38" s="19">
        <v>2</v>
      </c>
      <c r="F38" s="19">
        <v>4</v>
      </c>
      <c r="G38" s="19">
        <v>3</v>
      </c>
      <c r="H38" s="19">
        <v>0</v>
      </c>
      <c r="I38" s="19">
        <v>3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5</v>
      </c>
      <c r="S38" s="19">
        <v>0</v>
      </c>
      <c r="T38" s="19">
        <v>0</v>
      </c>
      <c r="U38" s="19">
        <v>1</v>
      </c>
      <c r="V38" s="19">
        <v>20</v>
      </c>
    </row>
    <row r="39" spans="2:22" ht="20.100000000000001" customHeight="1" thickBot="1" x14ac:dyDescent="0.25">
      <c r="B39" s="4" t="s">
        <v>225</v>
      </c>
      <c r="C39" s="19">
        <v>24</v>
      </c>
      <c r="D39" s="19">
        <v>7</v>
      </c>
      <c r="E39" s="19">
        <v>5</v>
      </c>
      <c r="F39" s="19">
        <v>12</v>
      </c>
      <c r="G39" s="19">
        <v>8</v>
      </c>
      <c r="H39" s="19">
        <v>0</v>
      </c>
      <c r="I39" s="19">
        <v>8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15</v>
      </c>
      <c r="R39" s="19">
        <v>15</v>
      </c>
      <c r="S39" s="19">
        <v>0</v>
      </c>
      <c r="T39" s="19">
        <v>1</v>
      </c>
      <c r="U39" s="19">
        <v>3</v>
      </c>
      <c r="V39" s="19">
        <v>18</v>
      </c>
    </row>
    <row r="40" spans="2:22" ht="20.100000000000001" customHeight="1" thickBot="1" x14ac:dyDescent="0.25">
      <c r="B40" s="4" t="s">
        <v>226</v>
      </c>
      <c r="C40" s="19">
        <v>118</v>
      </c>
      <c r="D40" s="19">
        <v>35</v>
      </c>
      <c r="E40" s="19">
        <v>54</v>
      </c>
      <c r="F40" s="19">
        <v>29</v>
      </c>
      <c r="G40" s="19">
        <v>55</v>
      </c>
      <c r="H40" s="19">
        <v>0</v>
      </c>
      <c r="I40" s="19">
        <v>58</v>
      </c>
      <c r="J40" s="19">
        <v>6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23</v>
      </c>
      <c r="R40" s="19">
        <v>46</v>
      </c>
      <c r="S40" s="19">
        <v>0</v>
      </c>
      <c r="T40" s="19">
        <v>0</v>
      </c>
      <c r="U40" s="19">
        <v>19</v>
      </c>
      <c r="V40" s="19">
        <v>48</v>
      </c>
    </row>
    <row r="41" spans="2:22" ht="20.100000000000001" customHeight="1" thickBot="1" x14ac:dyDescent="0.25">
      <c r="B41" s="4" t="s">
        <v>227</v>
      </c>
      <c r="C41" s="19">
        <v>627</v>
      </c>
      <c r="D41" s="19">
        <v>318</v>
      </c>
      <c r="E41" s="19">
        <v>147</v>
      </c>
      <c r="F41" s="19">
        <v>162</v>
      </c>
      <c r="G41" s="19">
        <v>159</v>
      </c>
      <c r="H41" s="19">
        <v>0</v>
      </c>
      <c r="I41" s="19">
        <v>152</v>
      </c>
      <c r="J41" s="19">
        <v>18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132</v>
      </c>
      <c r="R41" s="19">
        <v>155</v>
      </c>
      <c r="S41" s="19">
        <v>1</v>
      </c>
      <c r="T41" s="19">
        <v>4</v>
      </c>
      <c r="U41" s="19">
        <v>110</v>
      </c>
      <c r="V41" s="19">
        <v>123</v>
      </c>
    </row>
    <row r="42" spans="2:22" ht="20.100000000000001" customHeight="1" thickBot="1" x14ac:dyDescent="0.25">
      <c r="B42" s="4" t="s">
        <v>228</v>
      </c>
      <c r="C42" s="19">
        <v>160</v>
      </c>
      <c r="D42" s="19">
        <v>67</v>
      </c>
      <c r="E42" s="19">
        <v>31</v>
      </c>
      <c r="F42" s="19">
        <v>62</v>
      </c>
      <c r="G42" s="19">
        <v>15</v>
      </c>
      <c r="H42" s="19">
        <v>0</v>
      </c>
      <c r="I42" s="19">
        <v>14</v>
      </c>
      <c r="J42" s="19">
        <v>1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10</v>
      </c>
      <c r="R42" s="19">
        <v>10</v>
      </c>
      <c r="S42" s="19">
        <v>0</v>
      </c>
      <c r="T42" s="19">
        <v>0</v>
      </c>
      <c r="U42" s="19">
        <v>9</v>
      </c>
      <c r="V42" s="19">
        <v>13</v>
      </c>
    </row>
    <row r="43" spans="2:22" ht="20.100000000000001" customHeight="1" thickBot="1" x14ac:dyDescent="0.25">
      <c r="B43" s="4" t="s">
        <v>229</v>
      </c>
      <c r="C43" s="19">
        <v>67</v>
      </c>
      <c r="D43" s="19">
        <v>19</v>
      </c>
      <c r="E43" s="19">
        <v>33</v>
      </c>
      <c r="F43" s="19">
        <v>15</v>
      </c>
      <c r="G43" s="19">
        <v>13</v>
      </c>
      <c r="H43" s="19">
        <v>0</v>
      </c>
      <c r="I43" s="19">
        <v>14</v>
      </c>
      <c r="J43" s="19">
        <v>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35</v>
      </c>
      <c r="R43" s="19">
        <v>41</v>
      </c>
      <c r="S43" s="19">
        <v>13</v>
      </c>
      <c r="T43" s="19">
        <v>5</v>
      </c>
      <c r="U43" s="19">
        <v>30</v>
      </c>
      <c r="V43" s="19">
        <v>36</v>
      </c>
    </row>
    <row r="44" spans="2:22" ht="20.100000000000001" customHeight="1" thickBot="1" x14ac:dyDescent="0.25">
      <c r="B44" s="4" t="s">
        <v>230</v>
      </c>
      <c r="C44" s="19">
        <v>72</v>
      </c>
      <c r="D44" s="19">
        <v>36</v>
      </c>
      <c r="E44" s="19">
        <v>26</v>
      </c>
      <c r="F44" s="19">
        <v>10</v>
      </c>
      <c r="G44" s="19">
        <v>35</v>
      </c>
      <c r="H44" s="19">
        <v>0</v>
      </c>
      <c r="I44" s="19">
        <v>31</v>
      </c>
      <c r="J44" s="19">
        <v>8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12</v>
      </c>
      <c r="R44" s="19">
        <v>16</v>
      </c>
      <c r="S44" s="19">
        <v>0</v>
      </c>
      <c r="T44" s="19">
        <v>4</v>
      </c>
      <c r="U44" s="19">
        <v>11</v>
      </c>
      <c r="V44" s="19">
        <v>14</v>
      </c>
    </row>
    <row r="45" spans="2:22" ht="20.100000000000001" customHeight="1" thickBot="1" x14ac:dyDescent="0.25">
      <c r="B45" s="4" t="s">
        <v>231</v>
      </c>
      <c r="C45" s="19">
        <v>342</v>
      </c>
      <c r="D45" s="19">
        <v>169</v>
      </c>
      <c r="E45" s="19">
        <v>126</v>
      </c>
      <c r="F45" s="19">
        <v>47</v>
      </c>
      <c r="G45" s="19">
        <v>90</v>
      </c>
      <c r="H45" s="19">
        <v>0</v>
      </c>
      <c r="I45" s="19">
        <v>91</v>
      </c>
      <c r="J45" s="19">
        <v>1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172</v>
      </c>
      <c r="R45" s="19">
        <v>180</v>
      </c>
      <c r="S45" s="19">
        <v>10</v>
      </c>
      <c r="T45" s="19">
        <v>19</v>
      </c>
      <c r="U45" s="19">
        <v>135</v>
      </c>
      <c r="V45" s="19">
        <v>85</v>
      </c>
    </row>
    <row r="46" spans="2:22" ht="20.100000000000001" customHeight="1" thickBot="1" x14ac:dyDescent="0.25">
      <c r="B46" s="4" t="s">
        <v>232</v>
      </c>
      <c r="C46" s="19">
        <v>56</v>
      </c>
      <c r="D46" s="19">
        <v>36</v>
      </c>
      <c r="E46" s="19">
        <v>14</v>
      </c>
      <c r="F46" s="19">
        <v>6</v>
      </c>
      <c r="G46" s="19">
        <v>14</v>
      </c>
      <c r="H46" s="19">
        <v>0</v>
      </c>
      <c r="I46" s="19">
        <v>12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21</v>
      </c>
      <c r="R46" s="19">
        <v>23</v>
      </c>
      <c r="S46" s="19">
        <v>0</v>
      </c>
      <c r="T46" s="19">
        <v>0</v>
      </c>
      <c r="U46" s="19">
        <v>8</v>
      </c>
      <c r="V46" s="19">
        <v>31</v>
      </c>
    </row>
    <row r="47" spans="2:22" ht="20.100000000000001" customHeight="1" thickBot="1" x14ac:dyDescent="0.25">
      <c r="B47" s="4" t="s">
        <v>233</v>
      </c>
      <c r="C47" s="19">
        <v>659</v>
      </c>
      <c r="D47" s="19">
        <v>357</v>
      </c>
      <c r="E47" s="19">
        <v>287</v>
      </c>
      <c r="F47" s="19">
        <v>15</v>
      </c>
      <c r="G47" s="19">
        <v>108</v>
      </c>
      <c r="H47" s="19">
        <v>0</v>
      </c>
      <c r="I47" s="19">
        <v>100</v>
      </c>
      <c r="J47" s="19">
        <v>10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391</v>
      </c>
      <c r="R47" s="19">
        <v>408</v>
      </c>
      <c r="S47" s="19">
        <v>12</v>
      </c>
      <c r="T47" s="19">
        <v>27</v>
      </c>
      <c r="U47" s="19">
        <v>310</v>
      </c>
      <c r="V47" s="19">
        <v>174</v>
      </c>
    </row>
    <row r="48" spans="2:22" ht="20.100000000000001" customHeight="1" thickBot="1" x14ac:dyDescent="0.25">
      <c r="B48" s="4" t="s">
        <v>234</v>
      </c>
      <c r="C48" s="19">
        <v>68</v>
      </c>
      <c r="D48" s="19">
        <v>25</v>
      </c>
      <c r="E48" s="19">
        <v>41</v>
      </c>
      <c r="F48" s="19">
        <v>2</v>
      </c>
      <c r="G48" s="19">
        <v>32</v>
      </c>
      <c r="H48" s="19">
        <v>0</v>
      </c>
      <c r="I48" s="19">
        <v>32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45</v>
      </c>
      <c r="R48" s="19">
        <v>45</v>
      </c>
      <c r="S48" s="19">
        <v>0</v>
      </c>
      <c r="T48" s="19">
        <v>3</v>
      </c>
      <c r="U48" s="19">
        <v>36</v>
      </c>
      <c r="V48" s="19">
        <v>36</v>
      </c>
    </row>
    <row r="49" spans="2:23" ht="20.100000000000001" customHeight="1" thickBot="1" x14ac:dyDescent="0.25">
      <c r="B49" s="4" t="s">
        <v>235</v>
      </c>
      <c r="C49" s="19">
        <v>20</v>
      </c>
      <c r="D49" s="19">
        <v>7</v>
      </c>
      <c r="E49" s="19">
        <v>10</v>
      </c>
      <c r="F49" s="19">
        <v>3</v>
      </c>
      <c r="G49" s="19">
        <v>20</v>
      </c>
      <c r="H49" s="19">
        <v>0</v>
      </c>
      <c r="I49" s="19">
        <v>19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20</v>
      </c>
      <c r="R49" s="19">
        <v>20</v>
      </c>
      <c r="S49" s="19">
        <v>0</v>
      </c>
      <c r="T49" s="19">
        <v>1</v>
      </c>
      <c r="U49" s="19">
        <v>24</v>
      </c>
      <c r="V49" s="19">
        <v>2</v>
      </c>
    </row>
    <row r="50" spans="2:23" ht="20.100000000000001" customHeight="1" thickBot="1" x14ac:dyDescent="0.25">
      <c r="B50" s="4" t="s">
        <v>236</v>
      </c>
      <c r="C50" s="19">
        <v>260</v>
      </c>
      <c r="D50" s="19">
        <v>103</v>
      </c>
      <c r="E50" s="19">
        <v>110</v>
      </c>
      <c r="F50" s="19">
        <v>47</v>
      </c>
      <c r="G50" s="19">
        <v>33</v>
      </c>
      <c r="H50" s="19">
        <v>0</v>
      </c>
      <c r="I50" s="19">
        <v>30</v>
      </c>
      <c r="J50" s="19">
        <v>5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34</v>
      </c>
      <c r="R50" s="19">
        <v>31</v>
      </c>
      <c r="S50" s="19">
        <v>2</v>
      </c>
      <c r="T50" s="19">
        <v>8</v>
      </c>
      <c r="U50" s="19">
        <v>33</v>
      </c>
      <c r="V50" s="19">
        <v>58</v>
      </c>
    </row>
    <row r="51" spans="2:23" ht="20.100000000000001" customHeight="1" thickBot="1" x14ac:dyDescent="0.25">
      <c r="B51" s="4" t="s">
        <v>237</v>
      </c>
      <c r="C51" s="19">
        <v>14</v>
      </c>
      <c r="D51" s="19">
        <v>2</v>
      </c>
      <c r="E51" s="19">
        <v>5</v>
      </c>
      <c r="F51" s="19">
        <v>7</v>
      </c>
      <c r="G51" s="19">
        <v>1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1</v>
      </c>
      <c r="R51" s="19">
        <v>2</v>
      </c>
      <c r="S51" s="19">
        <v>0</v>
      </c>
      <c r="T51" s="19">
        <v>3</v>
      </c>
      <c r="U51" s="19">
        <v>1</v>
      </c>
      <c r="V51" s="19">
        <v>3</v>
      </c>
    </row>
    <row r="52" spans="2:23" ht="20.100000000000001" customHeight="1" thickBot="1" x14ac:dyDescent="0.25">
      <c r="B52" s="4" t="s">
        <v>238</v>
      </c>
      <c r="C52" s="19">
        <v>37</v>
      </c>
      <c r="D52" s="19">
        <v>7</v>
      </c>
      <c r="E52" s="19">
        <v>26</v>
      </c>
      <c r="F52" s="19">
        <v>4</v>
      </c>
      <c r="G52" s="19">
        <v>13</v>
      </c>
      <c r="H52" s="19">
        <v>0</v>
      </c>
      <c r="I52" s="19">
        <v>12</v>
      </c>
      <c r="J52" s="19">
        <v>1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15</v>
      </c>
      <c r="R52" s="19">
        <v>15</v>
      </c>
      <c r="S52" s="19">
        <v>0</v>
      </c>
      <c r="T52" s="19">
        <v>2</v>
      </c>
      <c r="U52" s="19">
        <v>17</v>
      </c>
      <c r="V52" s="19">
        <v>8</v>
      </c>
    </row>
    <row r="53" spans="2:23" ht="20.100000000000001" customHeight="1" thickBot="1" x14ac:dyDescent="0.25">
      <c r="B53" s="4" t="s">
        <v>239</v>
      </c>
      <c r="C53" s="19">
        <v>136</v>
      </c>
      <c r="D53" s="19">
        <v>65</v>
      </c>
      <c r="E53" s="19">
        <v>40</v>
      </c>
      <c r="F53" s="19">
        <v>31</v>
      </c>
      <c r="G53" s="19">
        <v>68</v>
      </c>
      <c r="H53" s="19">
        <v>0</v>
      </c>
      <c r="I53" s="19">
        <v>69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44</v>
      </c>
      <c r="R53" s="19">
        <v>45</v>
      </c>
      <c r="S53" s="19">
        <v>1</v>
      </c>
      <c r="T53" s="19">
        <v>3</v>
      </c>
      <c r="U53" s="19">
        <v>33</v>
      </c>
      <c r="V53" s="19">
        <v>25</v>
      </c>
    </row>
    <row r="54" spans="2:23" ht="20.100000000000001" customHeight="1" thickBot="1" x14ac:dyDescent="0.25">
      <c r="B54" s="4" t="s">
        <v>240</v>
      </c>
      <c r="C54" s="19">
        <v>1018</v>
      </c>
      <c r="D54" s="19">
        <v>222</v>
      </c>
      <c r="E54" s="19">
        <v>246</v>
      </c>
      <c r="F54" s="19">
        <v>550</v>
      </c>
      <c r="G54" s="19">
        <v>130</v>
      </c>
      <c r="H54" s="19">
        <v>0</v>
      </c>
      <c r="I54" s="19">
        <v>134</v>
      </c>
      <c r="J54" s="19">
        <v>4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193</v>
      </c>
      <c r="R54" s="19">
        <v>233</v>
      </c>
      <c r="S54" s="19">
        <v>1</v>
      </c>
      <c r="T54" s="19">
        <v>26</v>
      </c>
      <c r="U54" s="19">
        <v>149</v>
      </c>
      <c r="V54" s="19">
        <v>143</v>
      </c>
    </row>
    <row r="55" spans="2:23" ht="20.100000000000001" customHeight="1" thickBot="1" x14ac:dyDescent="0.25">
      <c r="B55" s="4" t="s">
        <v>241</v>
      </c>
      <c r="C55" s="19">
        <v>326</v>
      </c>
      <c r="D55" s="19">
        <v>185</v>
      </c>
      <c r="E55" s="19">
        <v>96</v>
      </c>
      <c r="F55" s="19">
        <v>45</v>
      </c>
      <c r="G55" s="19">
        <v>234</v>
      </c>
      <c r="H55" s="19">
        <v>0</v>
      </c>
      <c r="I55" s="19">
        <v>232</v>
      </c>
      <c r="J55" s="19">
        <v>10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190</v>
      </c>
      <c r="R55" s="19">
        <v>194</v>
      </c>
      <c r="S55" s="19">
        <v>1</v>
      </c>
      <c r="T55" s="19">
        <v>8</v>
      </c>
      <c r="U55" s="19">
        <v>162</v>
      </c>
      <c r="V55" s="19">
        <v>142</v>
      </c>
    </row>
    <row r="56" spans="2:23" ht="20.100000000000001" customHeight="1" thickBot="1" x14ac:dyDescent="0.25">
      <c r="B56" s="4" t="s">
        <v>242</v>
      </c>
      <c r="C56" s="19">
        <v>67</v>
      </c>
      <c r="D56" s="19">
        <v>17</v>
      </c>
      <c r="E56" s="19">
        <v>40</v>
      </c>
      <c r="F56" s="19">
        <v>10</v>
      </c>
      <c r="G56" s="19">
        <v>7</v>
      </c>
      <c r="H56" s="19">
        <v>0</v>
      </c>
      <c r="I56" s="19">
        <v>7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39</v>
      </c>
      <c r="R56" s="19">
        <v>39</v>
      </c>
      <c r="S56" s="19">
        <v>0</v>
      </c>
      <c r="T56" s="19">
        <v>6</v>
      </c>
      <c r="U56" s="19">
        <v>28</v>
      </c>
      <c r="V56" s="19">
        <v>24</v>
      </c>
    </row>
    <row r="57" spans="2:23" ht="20.100000000000001" customHeight="1" thickBot="1" x14ac:dyDescent="0.25">
      <c r="B57" s="4" t="s">
        <v>243</v>
      </c>
      <c r="C57" s="19">
        <v>14</v>
      </c>
      <c r="D57" s="19">
        <v>3</v>
      </c>
      <c r="E57" s="19">
        <v>10</v>
      </c>
      <c r="F57" s="19">
        <v>1</v>
      </c>
      <c r="G57" s="19">
        <v>9</v>
      </c>
      <c r="H57" s="19">
        <v>0</v>
      </c>
      <c r="I57" s="19">
        <v>10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6</v>
      </c>
      <c r="R57" s="19">
        <v>6</v>
      </c>
      <c r="S57" s="19">
        <v>0</v>
      </c>
      <c r="T57" s="19">
        <v>0</v>
      </c>
      <c r="U57" s="19">
        <v>4</v>
      </c>
      <c r="V57" s="19">
        <v>8</v>
      </c>
    </row>
    <row r="58" spans="2:23" ht="20.100000000000001" customHeight="1" thickBot="1" x14ac:dyDescent="0.25">
      <c r="B58" s="4" t="s">
        <v>269</v>
      </c>
      <c r="C58" s="19">
        <v>69</v>
      </c>
      <c r="D58" s="19">
        <v>23</v>
      </c>
      <c r="E58" s="19">
        <v>41</v>
      </c>
      <c r="F58" s="19">
        <v>5</v>
      </c>
      <c r="G58" s="19">
        <v>18</v>
      </c>
      <c r="H58" s="19">
        <v>0</v>
      </c>
      <c r="I58" s="19">
        <v>18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21</v>
      </c>
      <c r="R58" s="19">
        <v>24</v>
      </c>
      <c r="S58" s="19">
        <v>0</v>
      </c>
      <c r="T58" s="19">
        <v>9</v>
      </c>
      <c r="U58" s="19">
        <v>15</v>
      </c>
      <c r="V58" s="19">
        <v>14</v>
      </c>
    </row>
    <row r="59" spans="2:23" ht="20.100000000000001" customHeight="1" thickBot="1" x14ac:dyDescent="0.25">
      <c r="B59" s="4" t="s">
        <v>245</v>
      </c>
      <c r="C59" s="19">
        <v>180</v>
      </c>
      <c r="D59" s="19">
        <v>151</v>
      </c>
      <c r="E59" s="19">
        <v>11</v>
      </c>
      <c r="F59" s="19">
        <v>18</v>
      </c>
      <c r="G59" s="19">
        <v>116</v>
      </c>
      <c r="H59" s="19">
        <v>0</v>
      </c>
      <c r="I59" s="19">
        <v>120</v>
      </c>
      <c r="J59" s="19">
        <v>4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99</v>
      </c>
      <c r="R59" s="19">
        <v>108</v>
      </c>
      <c r="S59" s="19">
        <v>1</v>
      </c>
      <c r="T59" s="19">
        <v>22</v>
      </c>
      <c r="U59" s="19">
        <v>54</v>
      </c>
      <c r="V59" s="19">
        <v>68</v>
      </c>
    </row>
    <row r="60" spans="2:23" ht="20.100000000000001" customHeight="1" thickBot="1" x14ac:dyDescent="0.25">
      <c r="B60" s="4" t="s">
        <v>246</v>
      </c>
      <c r="C60" s="19">
        <v>15</v>
      </c>
      <c r="D60" s="19">
        <v>8</v>
      </c>
      <c r="E60" s="19">
        <v>4</v>
      </c>
      <c r="F60" s="19">
        <v>3</v>
      </c>
      <c r="G60" s="19">
        <v>7</v>
      </c>
      <c r="H60" s="19">
        <v>0</v>
      </c>
      <c r="I60" s="19">
        <v>7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15</v>
      </c>
      <c r="R60" s="19">
        <v>15</v>
      </c>
      <c r="S60" s="19">
        <v>0</v>
      </c>
      <c r="T60" s="19">
        <v>0</v>
      </c>
      <c r="U60" s="19">
        <v>9</v>
      </c>
      <c r="V60" s="19">
        <v>13</v>
      </c>
    </row>
    <row r="61" spans="2:23" ht="20.100000000000001" customHeight="1" thickBot="1" x14ac:dyDescent="0.25">
      <c r="B61" s="7" t="s">
        <v>22</v>
      </c>
      <c r="C61" s="9">
        <f>SUM(C11:C60)</f>
        <v>9085</v>
      </c>
      <c r="D61" s="9">
        <f t="shared" ref="D61:V61" si="0">SUM(D11:D60)</f>
        <v>2967</v>
      </c>
      <c r="E61" s="9">
        <f t="shared" si="0"/>
        <v>3625</v>
      </c>
      <c r="F61" s="9">
        <f t="shared" si="0"/>
        <v>2493</v>
      </c>
      <c r="G61" s="9">
        <f t="shared" si="0"/>
        <v>2880</v>
      </c>
      <c r="H61" s="9">
        <f t="shared" si="0"/>
        <v>2</v>
      </c>
      <c r="I61" s="9">
        <f t="shared" si="0"/>
        <v>2850</v>
      </c>
      <c r="J61" s="9">
        <f t="shared" si="0"/>
        <v>133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3330</v>
      </c>
      <c r="R61" s="9">
        <f t="shared" si="0"/>
        <v>3875</v>
      </c>
      <c r="S61" s="9">
        <f t="shared" si="0"/>
        <v>104</v>
      </c>
      <c r="T61" s="9">
        <f t="shared" si="0"/>
        <v>375</v>
      </c>
      <c r="U61" s="9">
        <f t="shared" si="0"/>
        <v>2680</v>
      </c>
      <c r="V61" s="9">
        <f t="shared" si="0"/>
        <v>2364</v>
      </c>
    </row>
    <row r="62" spans="2:23" ht="20.100000000000001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7" t="s">
        <v>63</v>
      </c>
      <c r="D9" s="74"/>
      <c r="E9" s="74"/>
      <c r="F9" s="78"/>
      <c r="G9" s="77" t="s">
        <v>64</v>
      </c>
      <c r="H9" s="74"/>
      <c r="I9" s="74"/>
      <c r="J9" s="78"/>
      <c r="K9" s="77" t="s">
        <v>65</v>
      </c>
      <c r="L9" s="74"/>
      <c r="M9" s="74"/>
      <c r="N9" s="78"/>
      <c r="O9" s="77" t="s">
        <v>66</v>
      </c>
      <c r="P9" s="74"/>
      <c r="Q9" s="74"/>
      <c r="R9" s="78"/>
      <c r="S9" s="77" t="s">
        <v>67</v>
      </c>
      <c r="T9" s="74"/>
      <c r="U9" s="74"/>
      <c r="V9" s="78"/>
      <c r="W9" s="77" t="s">
        <v>68</v>
      </c>
      <c r="X9" s="74"/>
      <c r="Y9" s="74"/>
      <c r="Z9" s="78"/>
      <c r="AA9" s="77" t="s">
        <v>69</v>
      </c>
      <c r="AB9" s="74"/>
      <c r="AC9" s="74"/>
      <c r="AD9" s="78"/>
      <c r="AE9" s="77" t="s">
        <v>70</v>
      </c>
      <c r="AF9" s="74"/>
      <c r="AG9" s="74"/>
      <c r="AH9" s="78"/>
      <c r="AI9" s="77" t="s">
        <v>71</v>
      </c>
      <c r="AJ9" s="74"/>
      <c r="AK9" s="74"/>
      <c r="AL9" s="78"/>
      <c r="AM9" s="77" t="s">
        <v>72</v>
      </c>
      <c r="AN9" s="74"/>
      <c r="AO9" s="74"/>
      <c r="AP9" s="78"/>
      <c r="AQ9" s="77" t="s">
        <v>73</v>
      </c>
      <c r="AR9" s="74"/>
      <c r="AS9" s="74"/>
      <c r="AT9" s="78"/>
      <c r="AU9" s="77" t="s">
        <v>283</v>
      </c>
      <c r="AV9" s="74"/>
      <c r="AW9" s="74"/>
      <c r="AX9" s="78"/>
      <c r="AY9" s="77" t="s">
        <v>74</v>
      </c>
      <c r="AZ9" s="74"/>
      <c r="BA9" s="74"/>
      <c r="BB9" s="78"/>
      <c r="BC9" s="77" t="s">
        <v>266</v>
      </c>
      <c r="BD9" s="74"/>
      <c r="BE9" s="74"/>
      <c r="BF9" s="78"/>
      <c r="BG9" s="77" t="s">
        <v>75</v>
      </c>
      <c r="BH9" s="74"/>
      <c r="BI9" s="74"/>
      <c r="BJ9" s="78"/>
      <c r="BK9" s="77" t="s">
        <v>76</v>
      </c>
      <c r="BL9" s="74"/>
      <c r="BM9" s="74"/>
      <c r="BN9" s="78"/>
      <c r="BO9" s="77" t="s">
        <v>77</v>
      </c>
      <c r="BP9" s="74"/>
      <c r="BQ9" s="74"/>
      <c r="BR9" s="78"/>
      <c r="BS9" s="77" t="s">
        <v>78</v>
      </c>
      <c r="BT9" s="74"/>
      <c r="BU9" s="74"/>
      <c r="BV9" s="78"/>
      <c r="BW9" s="77" t="s">
        <v>79</v>
      </c>
      <c r="BX9" s="74"/>
      <c r="BY9" s="74"/>
      <c r="BZ9" s="78"/>
      <c r="CA9" s="77" t="s">
        <v>80</v>
      </c>
      <c r="CB9" s="74"/>
      <c r="CC9" s="74"/>
      <c r="CD9" s="78"/>
      <c r="CE9" s="77" t="s">
        <v>267</v>
      </c>
      <c r="CF9" s="74"/>
      <c r="CG9" s="74"/>
      <c r="CH9" s="74"/>
      <c r="CI9" s="77" t="s">
        <v>268</v>
      </c>
      <c r="CJ9" s="74"/>
      <c r="CK9" s="74"/>
      <c r="CL9" s="74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8" t="s">
        <v>31</v>
      </c>
      <c r="AV10" s="8" t="s">
        <v>81</v>
      </c>
      <c r="AW10" s="8" t="s">
        <v>33</v>
      </c>
      <c r="AX10" s="8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8" t="s">
        <v>31</v>
      </c>
      <c r="BD10" s="8" t="s">
        <v>81</v>
      </c>
      <c r="BE10" s="8" t="s">
        <v>33</v>
      </c>
      <c r="BF10" s="8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8" t="s">
        <v>31</v>
      </c>
      <c r="CF10" s="8" t="s">
        <v>81</v>
      </c>
      <c r="CG10" s="8" t="s">
        <v>33</v>
      </c>
      <c r="CH10" s="8" t="s">
        <v>34</v>
      </c>
      <c r="CI10" s="8" t="s">
        <v>31</v>
      </c>
      <c r="CJ10" s="8" t="s">
        <v>81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197</v>
      </c>
      <c r="C11" s="18">
        <v>397</v>
      </c>
      <c r="D11" s="18">
        <v>4</v>
      </c>
      <c r="E11" s="18">
        <v>409</v>
      </c>
      <c r="F11" s="18">
        <v>497</v>
      </c>
      <c r="G11" s="18">
        <v>3</v>
      </c>
      <c r="H11" s="18">
        <v>0</v>
      </c>
      <c r="I11" s="18">
        <v>5</v>
      </c>
      <c r="J11" s="18">
        <v>3</v>
      </c>
      <c r="K11" s="18">
        <v>23</v>
      </c>
      <c r="L11" s="18">
        <v>0</v>
      </c>
      <c r="M11" s="18">
        <v>15</v>
      </c>
      <c r="N11" s="18">
        <v>14</v>
      </c>
      <c r="O11" s="18">
        <v>0</v>
      </c>
      <c r="P11" s="18">
        <v>0</v>
      </c>
      <c r="Q11" s="18">
        <v>1</v>
      </c>
      <c r="R11" s="18">
        <v>0</v>
      </c>
      <c r="S11" s="18">
        <v>7</v>
      </c>
      <c r="T11" s="18">
        <v>2</v>
      </c>
      <c r="U11" s="18">
        <v>12</v>
      </c>
      <c r="V11" s="18">
        <v>0</v>
      </c>
      <c r="W11" s="18">
        <v>120</v>
      </c>
      <c r="X11" s="18">
        <v>0</v>
      </c>
      <c r="Y11" s="18">
        <v>144</v>
      </c>
      <c r="Z11" s="18">
        <v>137</v>
      </c>
      <c r="AA11" s="18">
        <v>0</v>
      </c>
      <c r="AB11" s="18">
        <v>0</v>
      </c>
      <c r="AC11" s="18">
        <v>0</v>
      </c>
      <c r="AD11" s="18">
        <v>0</v>
      </c>
      <c r="AE11" s="18">
        <v>3</v>
      </c>
      <c r="AF11" s="18">
        <v>0</v>
      </c>
      <c r="AG11" s="18">
        <v>2</v>
      </c>
      <c r="AH11" s="18">
        <v>3</v>
      </c>
      <c r="AI11" s="18">
        <v>0</v>
      </c>
      <c r="AJ11" s="18">
        <v>0</v>
      </c>
      <c r="AK11" s="18">
        <v>0</v>
      </c>
      <c r="AL11" s="18">
        <v>0</v>
      </c>
      <c r="AM11" s="18">
        <v>5</v>
      </c>
      <c r="AN11" s="18">
        <v>2</v>
      </c>
      <c r="AO11" s="18">
        <v>3</v>
      </c>
      <c r="AP11" s="18">
        <v>4</v>
      </c>
      <c r="AQ11" s="18">
        <v>62</v>
      </c>
      <c r="AR11" s="18">
        <v>0</v>
      </c>
      <c r="AS11" s="18">
        <v>63</v>
      </c>
      <c r="AT11" s="18">
        <v>98</v>
      </c>
      <c r="AU11" s="18">
        <v>0</v>
      </c>
      <c r="AV11" s="18">
        <v>0</v>
      </c>
      <c r="AW11" s="18">
        <v>0</v>
      </c>
      <c r="AX11" s="18">
        <v>0</v>
      </c>
      <c r="AY11" s="18">
        <v>3</v>
      </c>
      <c r="AZ11" s="18">
        <v>0</v>
      </c>
      <c r="BA11" s="18">
        <v>6</v>
      </c>
      <c r="BB11" s="18">
        <v>11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12</v>
      </c>
      <c r="BT11" s="18">
        <v>0</v>
      </c>
      <c r="BU11" s="18">
        <v>8</v>
      </c>
      <c r="BV11" s="18">
        <v>17</v>
      </c>
      <c r="BW11" s="18">
        <v>15</v>
      </c>
      <c r="BX11" s="18">
        <v>0</v>
      </c>
      <c r="BY11" s="18">
        <v>14</v>
      </c>
      <c r="BZ11" s="18">
        <v>15</v>
      </c>
      <c r="CA11" s="18">
        <v>144</v>
      </c>
      <c r="CB11" s="18">
        <v>0</v>
      </c>
      <c r="CC11" s="18">
        <v>136</v>
      </c>
      <c r="CD11" s="18">
        <v>195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198</v>
      </c>
      <c r="C12" s="19">
        <v>682</v>
      </c>
      <c r="D12" s="19">
        <v>8</v>
      </c>
      <c r="E12" s="19">
        <v>569</v>
      </c>
      <c r="F12" s="19">
        <v>641</v>
      </c>
      <c r="G12" s="19">
        <v>4</v>
      </c>
      <c r="H12" s="19">
        <v>0</v>
      </c>
      <c r="I12" s="19">
        <v>6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10</v>
      </c>
      <c r="T12" s="19">
        <v>3</v>
      </c>
      <c r="U12" s="19">
        <v>10</v>
      </c>
      <c r="V12" s="19">
        <v>6</v>
      </c>
      <c r="W12" s="19">
        <v>234</v>
      </c>
      <c r="X12" s="19">
        <v>1</v>
      </c>
      <c r="Y12" s="19">
        <v>179</v>
      </c>
      <c r="Z12" s="19">
        <v>229</v>
      </c>
      <c r="AA12" s="19">
        <v>1</v>
      </c>
      <c r="AB12" s="19">
        <v>1</v>
      </c>
      <c r="AC12" s="19">
        <v>1</v>
      </c>
      <c r="AD12" s="19">
        <v>1</v>
      </c>
      <c r="AE12" s="19">
        <v>11</v>
      </c>
      <c r="AF12" s="19">
        <v>0</v>
      </c>
      <c r="AG12" s="19">
        <v>5</v>
      </c>
      <c r="AH12" s="19">
        <v>10</v>
      </c>
      <c r="AI12" s="19">
        <v>0</v>
      </c>
      <c r="AJ12" s="19">
        <v>0</v>
      </c>
      <c r="AK12" s="19">
        <v>0</v>
      </c>
      <c r="AL12" s="19">
        <v>0</v>
      </c>
      <c r="AM12" s="19">
        <v>7</v>
      </c>
      <c r="AN12" s="19">
        <v>0</v>
      </c>
      <c r="AO12" s="19">
        <v>6</v>
      </c>
      <c r="AP12" s="19">
        <v>2</v>
      </c>
      <c r="AQ12" s="19">
        <v>139</v>
      </c>
      <c r="AR12" s="19">
        <v>0</v>
      </c>
      <c r="AS12" s="19">
        <v>108</v>
      </c>
      <c r="AT12" s="19">
        <v>104</v>
      </c>
      <c r="AU12" s="19">
        <v>2</v>
      </c>
      <c r="AV12" s="19">
        <v>0</v>
      </c>
      <c r="AW12" s="19">
        <v>1</v>
      </c>
      <c r="AX12" s="19">
        <v>2</v>
      </c>
      <c r="AY12" s="19">
        <v>18</v>
      </c>
      <c r="AZ12" s="19">
        <v>0</v>
      </c>
      <c r="BA12" s="19">
        <v>16</v>
      </c>
      <c r="BB12" s="19">
        <v>9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1</v>
      </c>
      <c r="BL12" s="19">
        <v>0</v>
      </c>
      <c r="BM12" s="19">
        <v>0</v>
      </c>
      <c r="BN12" s="19">
        <v>1</v>
      </c>
      <c r="BO12" s="19">
        <v>0</v>
      </c>
      <c r="BP12" s="19">
        <v>0</v>
      </c>
      <c r="BQ12" s="19">
        <v>0</v>
      </c>
      <c r="BR12" s="19">
        <v>0</v>
      </c>
      <c r="BS12" s="19">
        <v>24</v>
      </c>
      <c r="BT12" s="19">
        <v>0</v>
      </c>
      <c r="BU12" s="19">
        <v>26</v>
      </c>
      <c r="BV12" s="19">
        <v>32</v>
      </c>
      <c r="BW12" s="19">
        <v>10</v>
      </c>
      <c r="BX12" s="19">
        <v>3</v>
      </c>
      <c r="BY12" s="19">
        <v>19</v>
      </c>
      <c r="BZ12" s="19">
        <v>7</v>
      </c>
      <c r="CA12" s="19">
        <v>221</v>
      </c>
      <c r="CB12" s="19">
        <v>0</v>
      </c>
      <c r="CC12" s="19">
        <v>192</v>
      </c>
      <c r="CD12" s="19">
        <v>235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199</v>
      </c>
      <c r="C13" s="19">
        <v>345</v>
      </c>
      <c r="D13" s="19">
        <v>3</v>
      </c>
      <c r="E13" s="19">
        <v>312</v>
      </c>
      <c r="F13" s="19">
        <v>244</v>
      </c>
      <c r="G13" s="19">
        <v>3</v>
      </c>
      <c r="H13" s="19">
        <v>0</v>
      </c>
      <c r="I13" s="19">
        <v>3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20</v>
      </c>
      <c r="T13" s="19">
        <v>3</v>
      </c>
      <c r="U13" s="19">
        <v>18</v>
      </c>
      <c r="V13" s="19">
        <v>7</v>
      </c>
      <c r="W13" s="19">
        <v>114</v>
      </c>
      <c r="X13" s="19">
        <v>0</v>
      </c>
      <c r="Y13" s="19">
        <v>94</v>
      </c>
      <c r="Z13" s="19">
        <v>100</v>
      </c>
      <c r="AA13" s="19">
        <v>0</v>
      </c>
      <c r="AB13" s="19">
        <v>0</v>
      </c>
      <c r="AC13" s="19">
        <v>0</v>
      </c>
      <c r="AD13" s="19">
        <v>0</v>
      </c>
      <c r="AE13" s="19">
        <v>2</v>
      </c>
      <c r="AF13" s="19">
        <v>0</v>
      </c>
      <c r="AG13" s="19">
        <v>3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3</v>
      </c>
      <c r="AN13" s="19">
        <v>0</v>
      </c>
      <c r="AO13" s="19">
        <v>3</v>
      </c>
      <c r="AP13" s="19">
        <v>1</v>
      </c>
      <c r="AQ13" s="19">
        <v>50</v>
      </c>
      <c r="AR13" s="19">
        <v>0</v>
      </c>
      <c r="AS13" s="19">
        <v>47</v>
      </c>
      <c r="AT13" s="19">
        <v>44</v>
      </c>
      <c r="AU13" s="19">
        <v>0</v>
      </c>
      <c r="AV13" s="19">
        <v>0</v>
      </c>
      <c r="AW13" s="19">
        <v>0</v>
      </c>
      <c r="AX13" s="19">
        <v>0</v>
      </c>
      <c r="AY13" s="19">
        <v>31</v>
      </c>
      <c r="AZ13" s="19">
        <v>0</v>
      </c>
      <c r="BA13" s="19">
        <v>30</v>
      </c>
      <c r="BB13" s="19">
        <v>2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7</v>
      </c>
      <c r="BT13" s="19">
        <v>0</v>
      </c>
      <c r="BU13" s="19">
        <v>4</v>
      </c>
      <c r="BV13" s="19">
        <v>7</v>
      </c>
      <c r="BW13" s="19">
        <v>4</v>
      </c>
      <c r="BX13" s="19">
        <v>0</v>
      </c>
      <c r="BY13" s="19">
        <v>3</v>
      </c>
      <c r="BZ13" s="19">
        <v>1</v>
      </c>
      <c r="CA13" s="19">
        <v>111</v>
      </c>
      <c r="CB13" s="19">
        <v>0</v>
      </c>
      <c r="CC13" s="19">
        <v>107</v>
      </c>
      <c r="CD13" s="19">
        <v>79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200</v>
      </c>
      <c r="C14" s="19">
        <v>558</v>
      </c>
      <c r="D14" s="19">
        <v>9</v>
      </c>
      <c r="E14" s="19">
        <v>484</v>
      </c>
      <c r="F14" s="19">
        <v>421</v>
      </c>
      <c r="G14" s="19">
        <v>1</v>
      </c>
      <c r="H14" s="19">
        <v>0</v>
      </c>
      <c r="I14" s="19">
        <v>1</v>
      </c>
      <c r="J14" s="19">
        <v>0</v>
      </c>
      <c r="K14" s="19">
        <v>15</v>
      </c>
      <c r="L14" s="19">
        <v>0</v>
      </c>
      <c r="M14" s="19">
        <v>16</v>
      </c>
      <c r="N14" s="19">
        <v>2</v>
      </c>
      <c r="O14" s="19">
        <v>0</v>
      </c>
      <c r="P14" s="19">
        <v>0</v>
      </c>
      <c r="Q14" s="19">
        <v>1</v>
      </c>
      <c r="R14" s="19">
        <v>0</v>
      </c>
      <c r="S14" s="19">
        <v>3</v>
      </c>
      <c r="T14" s="19">
        <v>6</v>
      </c>
      <c r="U14" s="19">
        <v>10</v>
      </c>
      <c r="V14" s="19">
        <v>2</v>
      </c>
      <c r="W14" s="19">
        <v>173</v>
      </c>
      <c r="X14" s="19">
        <v>0</v>
      </c>
      <c r="Y14" s="19">
        <v>143</v>
      </c>
      <c r="Z14" s="19">
        <v>123</v>
      </c>
      <c r="AA14" s="19">
        <v>0</v>
      </c>
      <c r="AB14" s="19">
        <v>1</v>
      </c>
      <c r="AC14" s="19">
        <v>0</v>
      </c>
      <c r="AD14" s="19">
        <v>1</v>
      </c>
      <c r="AE14" s="19">
        <v>3</v>
      </c>
      <c r="AF14" s="19">
        <v>0</v>
      </c>
      <c r="AG14" s="19">
        <v>5</v>
      </c>
      <c r="AH14" s="19">
        <v>6</v>
      </c>
      <c r="AI14" s="19">
        <v>0</v>
      </c>
      <c r="AJ14" s="19">
        <v>0</v>
      </c>
      <c r="AK14" s="19">
        <v>0</v>
      </c>
      <c r="AL14" s="19">
        <v>0</v>
      </c>
      <c r="AM14" s="19">
        <v>7</v>
      </c>
      <c r="AN14" s="19">
        <v>0</v>
      </c>
      <c r="AO14" s="19">
        <v>7</v>
      </c>
      <c r="AP14" s="19">
        <v>4</v>
      </c>
      <c r="AQ14" s="19">
        <v>118</v>
      </c>
      <c r="AR14" s="19">
        <v>0</v>
      </c>
      <c r="AS14" s="19">
        <v>99</v>
      </c>
      <c r="AT14" s="19">
        <v>76</v>
      </c>
      <c r="AU14" s="19">
        <v>1</v>
      </c>
      <c r="AV14" s="19">
        <v>0</v>
      </c>
      <c r="AW14" s="19">
        <v>2</v>
      </c>
      <c r="AX14" s="19">
        <v>0</v>
      </c>
      <c r="AY14" s="19">
        <v>30</v>
      </c>
      <c r="AZ14" s="19">
        <v>0</v>
      </c>
      <c r="BA14" s="19">
        <v>22</v>
      </c>
      <c r="BB14" s="19">
        <v>19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18</v>
      </c>
      <c r="BT14" s="19">
        <v>0</v>
      </c>
      <c r="BU14" s="19">
        <v>27</v>
      </c>
      <c r="BV14" s="19">
        <v>23</v>
      </c>
      <c r="BW14" s="19">
        <v>8</v>
      </c>
      <c r="BX14" s="19">
        <v>2</v>
      </c>
      <c r="BY14" s="19">
        <v>12</v>
      </c>
      <c r="BZ14" s="19">
        <v>3</v>
      </c>
      <c r="CA14" s="19">
        <v>181</v>
      </c>
      <c r="CB14" s="19">
        <v>0</v>
      </c>
      <c r="CC14" s="19">
        <v>139</v>
      </c>
      <c r="CD14" s="19">
        <v>162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201</v>
      </c>
      <c r="C15" s="19">
        <v>211</v>
      </c>
      <c r="D15" s="19">
        <v>0</v>
      </c>
      <c r="E15" s="19">
        <v>242</v>
      </c>
      <c r="F15" s="19">
        <v>263</v>
      </c>
      <c r="G15" s="19">
        <v>3</v>
      </c>
      <c r="H15" s="19">
        <v>0</v>
      </c>
      <c r="I15" s="19">
        <v>4</v>
      </c>
      <c r="J15" s="19">
        <v>2</v>
      </c>
      <c r="K15" s="19">
        <v>0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1</v>
      </c>
      <c r="R15" s="19">
        <v>0</v>
      </c>
      <c r="S15" s="19">
        <v>5</v>
      </c>
      <c r="T15" s="19">
        <v>0</v>
      </c>
      <c r="U15" s="19">
        <v>6</v>
      </c>
      <c r="V15" s="19">
        <v>0</v>
      </c>
      <c r="W15" s="19">
        <v>71</v>
      </c>
      <c r="X15" s="19">
        <v>0</v>
      </c>
      <c r="Y15" s="19">
        <v>92</v>
      </c>
      <c r="Z15" s="19">
        <v>72</v>
      </c>
      <c r="AA15" s="19">
        <v>1</v>
      </c>
      <c r="AB15" s="19">
        <v>0</v>
      </c>
      <c r="AC15" s="19">
        <v>3</v>
      </c>
      <c r="AD15" s="19">
        <v>0</v>
      </c>
      <c r="AE15" s="19">
        <v>1</v>
      </c>
      <c r="AF15" s="19">
        <v>0</v>
      </c>
      <c r="AG15" s="19">
        <v>3</v>
      </c>
      <c r="AH15" s="19">
        <v>1</v>
      </c>
      <c r="AI15" s="19">
        <v>0</v>
      </c>
      <c r="AJ15" s="19">
        <v>0</v>
      </c>
      <c r="AK15" s="19">
        <v>0</v>
      </c>
      <c r="AL15" s="19">
        <v>0</v>
      </c>
      <c r="AM15" s="19">
        <v>2</v>
      </c>
      <c r="AN15" s="19">
        <v>0</v>
      </c>
      <c r="AO15" s="19">
        <v>2</v>
      </c>
      <c r="AP15" s="19">
        <v>0</v>
      </c>
      <c r="AQ15" s="19">
        <v>23</v>
      </c>
      <c r="AR15" s="19">
        <v>0</v>
      </c>
      <c r="AS15" s="19">
        <v>26</v>
      </c>
      <c r="AT15" s="19">
        <v>29</v>
      </c>
      <c r="AU15" s="19">
        <v>1</v>
      </c>
      <c r="AV15" s="19">
        <v>0</v>
      </c>
      <c r="AW15" s="19">
        <v>1</v>
      </c>
      <c r="AX15" s="19">
        <v>0</v>
      </c>
      <c r="AY15" s="19">
        <v>1</v>
      </c>
      <c r="AZ15" s="19">
        <v>0</v>
      </c>
      <c r="BA15" s="19">
        <v>2</v>
      </c>
      <c r="BB15" s="19">
        <v>1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1</v>
      </c>
      <c r="BL15" s="19">
        <v>0</v>
      </c>
      <c r="BM15" s="19">
        <v>1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6</v>
      </c>
      <c r="BT15" s="19">
        <v>0</v>
      </c>
      <c r="BU15" s="19">
        <v>5</v>
      </c>
      <c r="BV15" s="19">
        <v>9</v>
      </c>
      <c r="BW15" s="19">
        <v>3</v>
      </c>
      <c r="BX15" s="19">
        <v>0</v>
      </c>
      <c r="BY15" s="19">
        <v>11</v>
      </c>
      <c r="BZ15" s="19">
        <v>0</v>
      </c>
      <c r="CA15" s="19">
        <v>93</v>
      </c>
      <c r="CB15" s="19">
        <v>0</v>
      </c>
      <c r="CC15" s="19">
        <v>84</v>
      </c>
      <c r="CD15" s="19">
        <v>149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202</v>
      </c>
      <c r="C16" s="19">
        <v>298</v>
      </c>
      <c r="D16" s="19">
        <v>12</v>
      </c>
      <c r="E16" s="19">
        <v>208</v>
      </c>
      <c r="F16" s="19">
        <v>287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9</v>
      </c>
      <c r="T16" s="19">
        <v>8</v>
      </c>
      <c r="U16" s="19">
        <v>18</v>
      </c>
      <c r="V16" s="19">
        <v>5</v>
      </c>
      <c r="W16" s="19">
        <v>92</v>
      </c>
      <c r="X16" s="19">
        <v>0</v>
      </c>
      <c r="Y16" s="19">
        <v>72</v>
      </c>
      <c r="Z16" s="19">
        <v>74</v>
      </c>
      <c r="AA16" s="19">
        <v>0</v>
      </c>
      <c r="AB16" s="19">
        <v>1</v>
      </c>
      <c r="AC16" s="19">
        <v>1</v>
      </c>
      <c r="AD16" s="19">
        <v>0</v>
      </c>
      <c r="AE16" s="19">
        <v>2</v>
      </c>
      <c r="AF16" s="19">
        <v>0</v>
      </c>
      <c r="AG16" s="19">
        <v>2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8</v>
      </c>
      <c r="AN16" s="19">
        <v>2</v>
      </c>
      <c r="AO16" s="19">
        <v>7</v>
      </c>
      <c r="AP16" s="19">
        <v>8</v>
      </c>
      <c r="AQ16" s="19">
        <v>57</v>
      </c>
      <c r="AR16" s="19">
        <v>0</v>
      </c>
      <c r="AS16" s="19">
        <v>32</v>
      </c>
      <c r="AT16" s="19">
        <v>63</v>
      </c>
      <c r="AU16" s="19">
        <v>0</v>
      </c>
      <c r="AV16" s="19">
        <v>0</v>
      </c>
      <c r="AW16" s="19">
        <v>0</v>
      </c>
      <c r="AX16" s="19">
        <v>0</v>
      </c>
      <c r="AY16" s="19">
        <v>4</v>
      </c>
      <c r="AZ16" s="19">
        <v>0</v>
      </c>
      <c r="BA16" s="19">
        <v>3</v>
      </c>
      <c r="BB16" s="19">
        <v>3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1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17</v>
      </c>
      <c r="BT16" s="19">
        <v>0</v>
      </c>
      <c r="BU16" s="19">
        <v>13</v>
      </c>
      <c r="BV16" s="19">
        <v>33</v>
      </c>
      <c r="BW16" s="19">
        <v>10</v>
      </c>
      <c r="BX16" s="19">
        <v>1</v>
      </c>
      <c r="BY16" s="19">
        <v>4</v>
      </c>
      <c r="BZ16" s="19">
        <v>10</v>
      </c>
      <c r="CA16" s="19">
        <v>99</v>
      </c>
      <c r="CB16" s="19">
        <v>0</v>
      </c>
      <c r="CC16" s="19">
        <v>55</v>
      </c>
      <c r="CD16" s="19">
        <v>89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203</v>
      </c>
      <c r="C17" s="19">
        <v>785</v>
      </c>
      <c r="D17" s="19">
        <v>7</v>
      </c>
      <c r="E17" s="19">
        <v>812</v>
      </c>
      <c r="F17" s="19">
        <v>567</v>
      </c>
      <c r="G17" s="19">
        <v>5</v>
      </c>
      <c r="H17" s="19">
        <v>0</v>
      </c>
      <c r="I17" s="19">
        <v>5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26</v>
      </c>
      <c r="T17" s="19">
        <v>5</v>
      </c>
      <c r="U17" s="19">
        <v>34</v>
      </c>
      <c r="V17" s="19">
        <v>3</v>
      </c>
      <c r="W17" s="19">
        <v>215</v>
      </c>
      <c r="X17" s="19">
        <v>0</v>
      </c>
      <c r="Y17" s="19">
        <v>204</v>
      </c>
      <c r="Z17" s="19">
        <v>177</v>
      </c>
      <c r="AA17" s="19">
        <v>0</v>
      </c>
      <c r="AB17" s="19">
        <v>0</v>
      </c>
      <c r="AC17" s="19">
        <v>0</v>
      </c>
      <c r="AD17" s="19">
        <v>0</v>
      </c>
      <c r="AE17" s="19">
        <v>5</v>
      </c>
      <c r="AF17" s="19">
        <v>0</v>
      </c>
      <c r="AG17" s="19">
        <v>6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14</v>
      </c>
      <c r="AN17" s="19">
        <v>0</v>
      </c>
      <c r="AO17" s="19">
        <v>13</v>
      </c>
      <c r="AP17" s="19">
        <v>6</v>
      </c>
      <c r="AQ17" s="19">
        <v>174</v>
      </c>
      <c r="AR17" s="19">
        <v>0</v>
      </c>
      <c r="AS17" s="19">
        <v>182</v>
      </c>
      <c r="AT17" s="19">
        <v>131</v>
      </c>
      <c r="AU17" s="19">
        <v>1</v>
      </c>
      <c r="AV17" s="19">
        <v>0</v>
      </c>
      <c r="AW17" s="19">
        <v>3</v>
      </c>
      <c r="AX17" s="19">
        <v>2</v>
      </c>
      <c r="AY17" s="19">
        <v>36</v>
      </c>
      <c r="AZ17" s="19">
        <v>0</v>
      </c>
      <c r="BA17" s="19">
        <v>31</v>
      </c>
      <c r="BB17" s="19">
        <v>26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2</v>
      </c>
      <c r="BL17" s="19">
        <v>0</v>
      </c>
      <c r="BM17" s="19">
        <v>3</v>
      </c>
      <c r="BN17" s="19">
        <v>2</v>
      </c>
      <c r="BO17" s="19">
        <v>0</v>
      </c>
      <c r="BP17" s="19">
        <v>0</v>
      </c>
      <c r="BQ17" s="19">
        <v>0</v>
      </c>
      <c r="BR17" s="19">
        <v>0</v>
      </c>
      <c r="BS17" s="19">
        <v>32</v>
      </c>
      <c r="BT17" s="19">
        <v>0</v>
      </c>
      <c r="BU17" s="19">
        <v>32</v>
      </c>
      <c r="BV17" s="19">
        <v>34</v>
      </c>
      <c r="BW17" s="19">
        <v>19</v>
      </c>
      <c r="BX17" s="19">
        <v>2</v>
      </c>
      <c r="BY17" s="19">
        <v>21</v>
      </c>
      <c r="BZ17" s="19">
        <v>7</v>
      </c>
      <c r="CA17" s="19">
        <v>256</v>
      </c>
      <c r="CB17" s="19">
        <v>0</v>
      </c>
      <c r="CC17" s="19">
        <v>278</v>
      </c>
      <c r="CD17" s="19">
        <v>166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204</v>
      </c>
      <c r="C18" s="19">
        <v>663</v>
      </c>
      <c r="D18" s="19">
        <v>9</v>
      </c>
      <c r="E18" s="19">
        <v>627</v>
      </c>
      <c r="F18" s="19">
        <v>622</v>
      </c>
      <c r="G18" s="19">
        <v>4</v>
      </c>
      <c r="H18" s="19">
        <v>0</v>
      </c>
      <c r="I18" s="19">
        <v>3</v>
      </c>
      <c r="J18" s="19">
        <v>2</v>
      </c>
      <c r="K18" s="19">
        <v>1</v>
      </c>
      <c r="L18" s="19">
        <v>0</v>
      </c>
      <c r="M18" s="19">
        <v>2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11</v>
      </c>
      <c r="T18" s="19">
        <v>3</v>
      </c>
      <c r="U18" s="19">
        <v>17</v>
      </c>
      <c r="V18" s="19">
        <v>2</v>
      </c>
      <c r="W18" s="19">
        <v>224</v>
      </c>
      <c r="X18" s="19">
        <v>0</v>
      </c>
      <c r="Y18" s="19">
        <v>190</v>
      </c>
      <c r="Z18" s="19">
        <v>235</v>
      </c>
      <c r="AA18" s="19">
        <v>1</v>
      </c>
      <c r="AB18" s="19">
        <v>0</v>
      </c>
      <c r="AC18" s="19">
        <v>1</v>
      </c>
      <c r="AD18" s="19">
        <v>0</v>
      </c>
      <c r="AE18" s="19">
        <v>3</v>
      </c>
      <c r="AF18" s="19">
        <v>0</v>
      </c>
      <c r="AG18" s="19">
        <v>2</v>
      </c>
      <c r="AH18" s="19">
        <v>5</v>
      </c>
      <c r="AI18" s="19">
        <v>0</v>
      </c>
      <c r="AJ18" s="19">
        <v>0</v>
      </c>
      <c r="AK18" s="19">
        <v>0</v>
      </c>
      <c r="AL18" s="19">
        <v>0</v>
      </c>
      <c r="AM18" s="19">
        <v>5</v>
      </c>
      <c r="AN18" s="19">
        <v>2</v>
      </c>
      <c r="AO18" s="19">
        <v>8</v>
      </c>
      <c r="AP18" s="19">
        <v>1</v>
      </c>
      <c r="AQ18" s="19">
        <v>140</v>
      </c>
      <c r="AR18" s="19">
        <v>0</v>
      </c>
      <c r="AS18" s="19">
        <v>136</v>
      </c>
      <c r="AT18" s="19">
        <v>71</v>
      </c>
      <c r="AU18" s="19">
        <v>2</v>
      </c>
      <c r="AV18" s="19">
        <v>0</v>
      </c>
      <c r="AW18" s="19">
        <v>3</v>
      </c>
      <c r="AX18" s="19">
        <v>2</v>
      </c>
      <c r="AY18" s="19">
        <v>4</v>
      </c>
      <c r="AZ18" s="19">
        <v>0</v>
      </c>
      <c r="BA18" s="19">
        <v>6</v>
      </c>
      <c r="BB18" s="19">
        <v>1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3</v>
      </c>
      <c r="BL18" s="19">
        <v>0</v>
      </c>
      <c r="BM18" s="19">
        <v>4</v>
      </c>
      <c r="BN18" s="19">
        <v>2</v>
      </c>
      <c r="BO18" s="19">
        <v>0</v>
      </c>
      <c r="BP18" s="19">
        <v>0</v>
      </c>
      <c r="BQ18" s="19">
        <v>0</v>
      </c>
      <c r="BR18" s="19">
        <v>0</v>
      </c>
      <c r="BS18" s="19">
        <v>27</v>
      </c>
      <c r="BT18" s="19">
        <v>0</v>
      </c>
      <c r="BU18" s="19">
        <v>20</v>
      </c>
      <c r="BV18" s="19">
        <v>41</v>
      </c>
      <c r="BW18" s="19">
        <v>7</v>
      </c>
      <c r="BX18" s="19">
        <v>4</v>
      </c>
      <c r="BY18" s="19">
        <v>11</v>
      </c>
      <c r="BZ18" s="19">
        <v>3</v>
      </c>
      <c r="CA18" s="19">
        <v>231</v>
      </c>
      <c r="CB18" s="19">
        <v>0</v>
      </c>
      <c r="CC18" s="19">
        <v>224</v>
      </c>
      <c r="CD18" s="19">
        <v>257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205</v>
      </c>
      <c r="C19" s="19">
        <v>70</v>
      </c>
      <c r="D19" s="19">
        <v>0</v>
      </c>
      <c r="E19" s="19">
        <v>85</v>
      </c>
      <c r="F19" s="19">
        <v>42</v>
      </c>
      <c r="G19" s="19">
        <v>0</v>
      </c>
      <c r="H19" s="19">
        <v>0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2</v>
      </c>
      <c r="T19" s="19">
        <v>0</v>
      </c>
      <c r="U19" s="19">
        <v>8</v>
      </c>
      <c r="V19" s="19">
        <v>0</v>
      </c>
      <c r="W19" s="19">
        <v>28</v>
      </c>
      <c r="X19" s="19">
        <v>0</v>
      </c>
      <c r="Y19" s="19">
        <v>29</v>
      </c>
      <c r="Z19" s="19">
        <v>16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12</v>
      </c>
      <c r="AR19" s="19">
        <v>0</v>
      </c>
      <c r="AS19" s="19">
        <v>17</v>
      </c>
      <c r="AT19" s="19">
        <v>11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1</v>
      </c>
      <c r="BD19" s="19">
        <v>0</v>
      </c>
      <c r="BE19" s="19">
        <v>1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1</v>
      </c>
      <c r="BT19" s="19">
        <v>0</v>
      </c>
      <c r="BU19" s="19">
        <v>1</v>
      </c>
      <c r="BV19" s="19">
        <v>0</v>
      </c>
      <c r="BW19" s="19">
        <v>1</v>
      </c>
      <c r="BX19" s="19">
        <v>0</v>
      </c>
      <c r="BY19" s="19">
        <v>0</v>
      </c>
      <c r="BZ19" s="19">
        <v>1</v>
      </c>
      <c r="CA19" s="19">
        <v>25</v>
      </c>
      <c r="CB19" s="19">
        <v>0</v>
      </c>
      <c r="CC19" s="19">
        <v>28</v>
      </c>
      <c r="CD19" s="19">
        <v>14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</row>
    <row r="20" spans="2:90" ht="20.100000000000001" customHeight="1" thickBot="1" x14ac:dyDescent="0.25">
      <c r="B20" s="4" t="s">
        <v>206</v>
      </c>
      <c r="C20" s="19">
        <v>35</v>
      </c>
      <c r="D20" s="19">
        <v>0</v>
      </c>
      <c r="E20" s="19">
        <v>28</v>
      </c>
      <c r="F20" s="19">
        <v>14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4</v>
      </c>
      <c r="T20" s="19">
        <v>0</v>
      </c>
      <c r="U20" s="19">
        <v>5</v>
      </c>
      <c r="V20" s="19">
        <v>0</v>
      </c>
      <c r="W20" s="19">
        <v>12</v>
      </c>
      <c r="X20" s="19">
        <v>0</v>
      </c>
      <c r="Y20" s="19">
        <v>10</v>
      </c>
      <c r="Z20" s="19">
        <v>3</v>
      </c>
      <c r="AA20" s="19">
        <v>1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1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1</v>
      </c>
      <c r="AN20" s="19">
        <v>0</v>
      </c>
      <c r="AO20" s="19">
        <v>1</v>
      </c>
      <c r="AP20" s="19">
        <v>0</v>
      </c>
      <c r="AQ20" s="19">
        <v>9</v>
      </c>
      <c r="AR20" s="19">
        <v>0</v>
      </c>
      <c r="AS20" s="19">
        <v>8</v>
      </c>
      <c r="AT20" s="19">
        <v>3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8</v>
      </c>
      <c r="CB20" s="19">
        <v>0</v>
      </c>
      <c r="CC20" s="19">
        <v>2</v>
      </c>
      <c r="CD20" s="19">
        <v>8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207</v>
      </c>
      <c r="C21" s="19">
        <v>443</v>
      </c>
      <c r="D21" s="19">
        <v>12</v>
      </c>
      <c r="E21" s="19">
        <v>381</v>
      </c>
      <c r="F21" s="19">
        <v>216</v>
      </c>
      <c r="G21" s="19">
        <v>1</v>
      </c>
      <c r="H21" s="19">
        <v>0</v>
      </c>
      <c r="I21" s="19">
        <v>1</v>
      </c>
      <c r="J21" s="19">
        <v>2</v>
      </c>
      <c r="K21" s="19">
        <v>0</v>
      </c>
      <c r="L21" s="19">
        <v>0</v>
      </c>
      <c r="M21" s="19">
        <v>0</v>
      </c>
      <c r="N21" s="19">
        <v>0</v>
      </c>
      <c r="O21" s="19">
        <v>1</v>
      </c>
      <c r="P21" s="19">
        <v>0</v>
      </c>
      <c r="Q21" s="19">
        <v>1</v>
      </c>
      <c r="R21" s="19">
        <v>0</v>
      </c>
      <c r="S21" s="19">
        <v>14</v>
      </c>
      <c r="T21" s="19">
        <v>4</v>
      </c>
      <c r="U21" s="19">
        <v>19</v>
      </c>
      <c r="V21" s="19">
        <v>0</v>
      </c>
      <c r="W21" s="19">
        <v>131</v>
      </c>
      <c r="X21" s="19">
        <v>2</v>
      </c>
      <c r="Y21" s="19">
        <v>95</v>
      </c>
      <c r="Z21" s="19">
        <v>77</v>
      </c>
      <c r="AA21" s="19">
        <v>1</v>
      </c>
      <c r="AB21" s="19">
        <v>0</v>
      </c>
      <c r="AC21" s="19">
        <v>0</v>
      </c>
      <c r="AD21" s="19">
        <v>1</v>
      </c>
      <c r="AE21" s="19">
        <v>3</v>
      </c>
      <c r="AF21" s="19">
        <v>0</v>
      </c>
      <c r="AG21" s="19">
        <v>2</v>
      </c>
      <c r="AH21" s="19">
        <v>1</v>
      </c>
      <c r="AI21" s="19">
        <v>0</v>
      </c>
      <c r="AJ21" s="19">
        <v>0</v>
      </c>
      <c r="AK21" s="19">
        <v>0</v>
      </c>
      <c r="AL21" s="19">
        <v>0</v>
      </c>
      <c r="AM21" s="19">
        <v>11</v>
      </c>
      <c r="AN21" s="19">
        <v>2</v>
      </c>
      <c r="AO21" s="19">
        <v>13</v>
      </c>
      <c r="AP21" s="19">
        <v>0</v>
      </c>
      <c r="AQ21" s="19">
        <v>83</v>
      </c>
      <c r="AR21" s="19">
        <v>0</v>
      </c>
      <c r="AS21" s="19">
        <v>78</v>
      </c>
      <c r="AT21" s="19">
        <v>36</v>
      </c>
      <c r="AU21" s="19">
        <v>2</v>
      </c>
      <c r="AV21" s="19">
        <v>0</v>
      </c>
      <c r="AW21" s="19">
        <v>2</v>
      </c>
      <c r="AX21" s="19">
        <v>0</v>
      </c>
      <c r="AY21" s="19">
        <v>17</v>
      </c>
      <c r="AZ21" s="19">
        <v>0</v>
      </c>
      <c r="BA21" s="19">
        <v>24</v>
      </c>
      <c r="BB21" s="19">
        <v>9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2</v>
      </c>
      <c r="BL21" s="19">
        <v>0</v>
      </c>
      <c r="BM21" s="19">
        <v>0</v>
      </c>
      <c r="BN21" s="19">
        <v>2</v>
      </c>
      <c r="BO21" s="19">
        <v>0</v>
      </c>
      <c r="BP21" s="19">
        <v>0</v>
      </c>
      <c r="BQ21" s="19">
        <v>0</v>
      </c>
      <c r="BR21" s="19">
        <v>0</v>
      </c>
      <c r="BS21" s="19">
        <v>10</v>
      </c>
      <c r="BT21" s="19">
        <v>0</v>
      </c>
      <c r="BU21" s="19">
        <v>9</v>
      </c>
      <c r="BV21" s="19">
        <v>5</v>
      </c>
      <c r="BW21" s="19">
        <v>8</v>
      </c>
      <c r="BX21" s="19">
        <v>4</v>
      </c>
      <c r="BY21" s="19">
        <v>12</v>
      </c>
      <c r="BZ21" s="19">
        <v>2</v>
      </c>
      <c r="CA21" s="19">
        <v>159</v>
      </c>
      <c r="CB21" s="19">
        <v>0</v>
      </c>
      <c r="CC21" s="19">
        <v>125</v>
      </c>
      <c r="CD21" s="19">
        <v>81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208</v>
      </c>
      <c r="C22" s="19">
        <v>388</v>
      </c>
      <c r="D22" s="19">
        <v>11</v>
      </c>
      <c r="E22" s="19">
        <v>276</v>
      </c>
      <c r="F22" s="19">
        <v>311</v>
      </c>
      <c r="G22" s="19">
        <v>1</v>
      </c>
      <c r="H22" s="19">
        <v>0</v>
      </c>
      <c r="I22" s="19">
        <v>2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23</v>
      </c>
      <c r="T22" s="19">
        <v>6</v>
      </c>
      <c r="U22" s="19">
        <v>23</v>
      </c>
      <c r="V22" s="19">
        <v>7</v>
      </c>
      <c r="W22" s="19">
        <v>136</v>
      </c>
      <c r="X22" s="19">
        <v>0</v>
      </c>
      <c r="Y22" s="19">
        <v>99</v>
      </c>
      <c r="Z22" s="19">
        <v>111</v>
      </c>
      <c r="AA22" s="19">
        <v>2</v>
      </c>
      <c r="AB22" s="19">
        <v>0</v>
      </c>
      <c r="AC22" s="19">
        <v>1</v>
      </c>
      <c r="AD22" s="19">
        <v>1</v>
      </c>
      <c r="AE22" s="19">
        <v>6</v>
      </c>
      <c r="AF22" s="19">
        <v>0</v>
      </c>
      <c r="AG22" s="19">
        <v>2</v>
      </c>
      <c r="AH22" s="19">
        <v>5</v>
      </c>
      <c r="AI22" s="19">
        <v>0</v>
      </c>
      <c r="AJ22" s="19">
        <v>0</v>
      </c>
      <c r="AK22" s="19">
        <v>0</v>
      </c>
      <c r="AL22" s="19">
        <v>0</v>
      </c>
      <c r="AM22" s="19">
        <v>5</v>
      </c>
      <c r="AN22" s="19">
        <v>2</v>
      </c>
      <c r="AO22" s="19">
        <v>4</v>
      </c>
      <c r="AP22" s="19">
        <v>4</v>
      </c>
      <c r="AQ22" s="19">
        <v>76</v>
      </c>
      <c r="AR22" s="19">
        <v>0</v>
      </c>
      <c r="AS22" s="19">
        <v>44</v>
      </c>
      <c r="AT22" s="19">
        <v>73</v>
      </c>
      <c r="AU22" s="19">
        <v>2</v>
      </c>
      <c r="AV22" s="19">
        <v>0</v>
      </c>
      <c r="AW22" s="19">
        <v>2</v>
      </c>
      <c r="AX22" s="19">
        <v>0</v>
      </c>
      <c r="AY22" s="19">
        <v>4</v>
      </c>
      <c r="AZ22" s="19">
        <v>0</v>
      </c>
      <c r="BA22" s="19">
        <v>6</v>
      </c>
      <c r="BB22" s="19">
        <v>2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1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10</v>
      </c>
      <c r="BT22" s="19">
        <v>0</v>
      </c>
      <c r="BU22" s="19">
        <v>5</v>
      </c>
      <c r="BV22" s="19">
        <v>17</v>
      </c>
      <c r="BW22" s="19">
        <v>18</v>
      </c>
      <c r="BX22" s="19">
        <v>2</v>
      </c>
      <c r="BY22" s="19">
        <v>18</v>
      </c>
      <c r="BZ22" s="19">
        <v>4</v>
      </c>
      <c r="CA22" s="19">
        <v>104</v>
      </c>
      <c r="CB22" s="19">
        <v>1</v>
      </c>
      <c r="CC22" s="19">
        <v>69</v>
      </c>
      <c r="CD22" s="19">
        <v>86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209</v>
      </c>
      <c r="C23" s="19">
        <v>587</v>
      </c>
      <c r="D23" s="19">
        <v>11</v>
      </c>
      <c r="E23" s="19">
        <v>477</v>
      </c>
      <c r="F23" s="19">
        <v>538</v>
      </c>
      <c r="G23" s="19">
        <v>6</v>
      </c>
      <c r="H23" s="19">
        <v>0</v>
      </c>
      <c r="I23" s="19">
        <v>5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39</v>
      </c>
      <c r="T23" s="19">
        <v>3</v>
      </c>
      <c r="U23" s="19">
        <v>38</v>
      </c>
      <c r="V23" s="19">
        <v>14</v>
      </c>
      <c r="W23" s="19">
        <v>176</v>
      </c>
      <c r="X23" s="19">
        <v>0</v>
      </c>
      <c r="Y23" s="19">
        <v>116</v>
      </c>
      <c r="Z23" s="19">
        <v>238</v>
      </c>
      <c r="AA23" s="19">
        <v>0</v>
      </c>
      <c r="AB23" s="19">
        <v>0</v>
      </c>
      <c r="AC23" s="19">
        <v>0</v>
      </c>
      <c r="AD23" s="19">
        <v>1</v>
      </c>
      <c r="AE23" s="19">
        <v>5</v>
      </c>
      <c r="AF23" s="19">
        <v>0</v>
      </c>
      <c r="AG23" s="19">
        <v>6</v>
      </c>
      <c r="AH23" s="19">
        <v>5</v>
      </c>
      <c r="AI23" s="19">
        <v>0</v>
      </c>
      <c r="AJ23" s="19">
        <v>0</v>
      </c>
      <c r="AK23" s="19">
        <v>0</v>
      </c>
      <c r="AL23" s="19">
        <v>0</v>
      </c>
      <c r="AM23" s="19">
        <v>28</v>
      </c>
      <c r="AN23" s="19">
        <v>3</v>
      </c>
      <c r="AO23" s="19">
        <v>25</v>
      </c>
      <c r="AP23" s="19">
        <v>9</v>
      </c>
      <c r="AQ23" s="19">
        <v>124</v>
      </c>
      <c r="AR23" s="19">
        <v>0</v>
      </c>
      <c r="AS23" s="19">
        <v>112</v>
      </c>
      <c r="AT23" s="19">
        <v>100</v>
      </c>
      <c r="AU23" s="19">
        <v>10</v>
      </c>
      <c r="AV23" s="19">
        <v>0</v>
      </c>
      <c r="AW23" s="19">
        <v>10</v>
      </c>
      <c r="AX23" s="19">
        <v>1</v>
      </c>
      <c r="AY23" s="19">
        <v>2</v>
      </c>
      <c r="AZ23" s="19">
        <v>0</v>
      </c>
      <c r="BA23" s="19">
        <v>3</v>
      </c>
      <c r="BB23" s="19">
        <v>2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3</v>
      </c>
      <c r="BT23" s="19">
        <v>0</v>
      </c>
      <c r="BU23" s="19">
        <v>2</v>
      </c>
      <c r="BV23" s="19">
        <v>4</v>
      </c>
      <c r="BW23" s="19">
        <v>35</v>
      </c>
      <c r="BX23" s="19">
        <v>5</v>
      </c>
      <c r="BY23" s="19">
        <v>31</v>
      </c>
      <c r="BZ23" s="19">
        <v>10</v>
      </c>
      <c r="CA23" s="19">
        <v>159</v>
      </c>
      <c r="CB23" s="19">
        <v>0</v>
      </c>
      <c r="CC23" s="19">
        <v>129</v>
      </c>
      <c r="CD23" s="19">
        <v>152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210</v>
      </c>
      <c r="C24" s="19">
        <v>714</v>
      </c>
      <c r="D24" s="19">
        <v>23</v>
      </c>
      <c r="E24" s="19">
        <v>655</v>
      </c>
      <c r="F24" s="19">
        <v>589</v>
      </c>
      <c r="G24" s="19">
        <v>4</v>
      </c>
      <c r="H24" s="19">
        <v>0</v>
      </c>
      <c r="I24" s="19">
        <v>7</v>
      </c>
      <c r="J24" s="19">
        <v>8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1</v>
      </c>
      <c r="S24" s="19">
        <v>16</v>
      </c>
      <c r="T24" s="19">
        <v>9</v>
      </c>
      <c r="U24" s="19">
        <v>24</v>
      </c>
      <c r="V24" s="19">
        <v>7</v>
      </c>
      <c r="W24" s="19">
        <v>194</v>
      </c>
      <c r="X24" s="19">
        <v>0</v>
      </c>
      <c r="Y24" s="19">
        <v>180</v>
      </c>
      <c r="Z24" s="19">
        <v>158</v>
      </c>
      <c r="AA24" s="19">
        <v>1</v>
      </c>
      <c r="AB24" s="19">
        <v>0</v>
      </c>
      <c r="AC24" s="19">
        <v>1</v>
      </c>
      <c r="AD24" s="19">
        <v>0</v>
      </c>
      <c r="AE24" s="19">
        <v>11</v>
      </c>
      <c r="AF24" s="19">
        <v>0</v>
      </c>
      <c r="AG24" s="19">
        <v>9</v>
      </c>
      <c r="AH24" s="19">
        <v>8</v>
      </c>
      <c r="AI24" s="19">
        <v>0</v>
      </c>
      <c r="AJ24" s="19">
        <v>0</v>
      </c>
      <c r="AK24" s="19">
        <v>0</v>
      </c>
      <c r="AL24" s="19">
        <v>0</v>
      </c>
      <c r="AM24" s="19">
        <v>19</v>
      </c>
      <c r="AN24" s="19">
        <v>4</v>
      </c>
      <c r="AO24" s="19">
        <v>17</v>
      </c>
      <c r="AP24" s="19">
        <v>9</v>
      </c>
      <c r="AQ24" s="19">
        <v>183</v>
      </c>
      <c r="AR24" s="19">
        <v>0</v>
      </c>
      <c r="AS24" s="19">
        <v>149</v>
      </c>
      <c r="AT24" s="19">
        <v>157</v>
      </c>
      <c r="AU24" s="19">
        <v>4</v>
      </c>
      <c r="AV24" s="19">
        <v>0</v>
      </c>
      <c r="AW24" s="19">
        <v>2</v>
      </c>
      <c r="AX24" s="19">
        <v>3</v>
      </c>
      <c r="AY24" s="19">
        <v>18</v>
      </c>
      <c r="AZ24" s="19">
        <v>0</v>
      </c>
      <c r="BA24" s="19">
        <v>7</v>
      </c>
      <c r="BB24" s="19">
        <v>14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16</v>
      </c>
      <c r="BT24" s="19">
        <v>0</v>
      </c>
      <c r="BU24" s="19">
        <v>14</v>
      </c>
      <c r="BV24" s="19">
        <v>21</v>
      </c>
      <c r="BW24" s="19">
        <v>21</v>
      </c>
      <c r="BX24" s="19">
        <v>5</v>
      </c>
      <c r="BY24" s="19">
        <v>21</v>
      </c>
      <c r="BZ24" s="19">
        <v>14</v>
      </c>
      <c r="CA24" s="19">
        <v>226</v>
      </c>
      <c r="CB24" s="19">
        <v>5</v>
      </c>
      <c r="CC24" s="19">
        <v>224</v>
      </c>
      <c r="CD24" s="19">
        <v>189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211</v>
      </c>
      <c r="C25" s="19">
        <v>568</v>
      </c>
      <c r="D25" s="19">
        <v>9</v>
      </c>
      <c r="E25" s="19">
        <v>411</v>
      </c>
      <c r="F25" s="19">
        <v>456</v>
      </c>
      <c r="G25" s="19">
        <v>1</v>
      </c>
      <c r="H25" s="19">
        <v>0</v>
      </c>
      <c r="I25" s="19">
        <v>2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15</v>
      </c>
      <c r="T25" s="19">
        <v>7</v>
      </c>
      <c r="U25" s="19">
        <v>23</v>
      </c>
      <c r="V25" s="19">
        <v>5</v>
      </c>
      <c r="W25" s="19">
        <v>195</v>
      </c>
      <c r="X25" s="19">
        <v>0</v>
      </c>
      <c r="Y25" s="19">
        <v>137</v>
      </c>
      <c r="Z25" s="19">
        <v>163</v>
      </c>
      <c r="AA25" s="19">
        <v>1</v>
      </c>
      <c r="AB25" s="19">
        <v>0</v>
      </c>
      <c r="AC25" s="19">
        <v>1</v>
      </c>
      <c r="AD25" s="19">
        <v>0</v>
      </c>
      <c r="AE25" s="19">
        <v>0</v>
      </c>
      <c r="AF25" s="19">
        <v>0</v>
      </c>
      <c r="AG25" s="19">
        <v>0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13</v>
      </c>
      <c r="AN25" s="19">
        <v>1</v>
      </c>
      <c r="AO25" s="19">
        <v>8</v>
      </c>
      <c r="AP25" s="19">
        <v>5</v>
      </c>
      <c r="AQ25" s="19">
        <v>98</v>
      </c>
      <c r="AR25" s="19">
        <v>0</v>
      </c>
      <c r="AS25" s="19">
        <v>76</v>
      </c>
      <c r="AT25" s="19">
        <v>55</v>
      </c>
      <c r="AU25" s="19">
        <v>0</v>
      </c>
      <c r="AV25" s="19">
        <v>0</v>
      </c>
      <c r="AW25" s="19">
        <v>0</v>
      </c>
      <c r="AX25" s="19">
        <v>0</v>
      </c>
      <c r="AY25" s="19">
        <v>2</v>
      </c>
      <c r="AZ25" s="19">
        <v>0</v>
      </c>
      <c r="BA25" s="19">
        <v>2</v>
      </c>
      <c r="BB25" s="19">
        <v>0</v>
      </c>
      <c r="BC25" s="19">
        <v>1</v>
      </c>
      <c r="BD25" s="19">
        <v>0</v>
      </c>
      <c r="BE25" s="19">
        <v>0</v>
      </c>
      <c r="BF25" s="19">
        <v>1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10</v>
      </c>
      <c r="BT25" s="19">
        <v>0</v>
      </c>
      <c r="BU25" s="19">
        <v>4</v>
      </c>
      <c r="BV25" s="19">
        <v>15</v>
      </c>
      <c r="BW25" s="19">
        <v>39</v>
      </c>
      <c r="BX25" s="19">
        <v>1</v>
      </c>
      <c r="BY25" s="19">
        <v>24</v>
      </c>
      <c r="BZ25" s="19">
        <v>37</v>
      </c>
      <c r="CA25" s="19">
        <v>193</v>
      </c>
      <c r="CB25" s="19">
        <v>0</v>
      </c>
      <c r="CC25" s="19">
        <v>134</v>
      </c>
      <c r="CD25" s="19">
        <v>173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212</v>
      </c>
      <c r="C26" s="27">
        <v>172</v>
      </c>
      <c r="D26" s="27">
        <v>8</v>
      </c>
      <c r="E26" s="27">
        <v>179</v>
      </c>
      <c r="F26" s="27">
        <v>116</v>
      </c>
      <c r="G26" s="27">
        <v>1</v>
      </c>
      <c r="H26" s="27">
        <v>0</v>
      </c>
      <c r="I26" s="27">
        <v>1</v>
      </c>
      <c r="J26" s="27">
        <v>1</v>
      </c>
      <c r="K26" s="27">
        <v>1</v>
      </c>
      <c r="L26" s="27">
        <v>0</v>
      </c>
      <c r="M26" s="27">
        <v>1</v>
      </c>
      <c r="N26" s="27">
        <v>2</v>
      </c>
      <c r="O26" s="27">
        <v>0</v>
      </c>
      <c r="P26" s="27">
        <v>0</v>
      </c>
      <c r="Q26" s="27">
        <v>0</v>
      </c>
      <c r="R26" s="27">
        <v>0</v>
      </c>
      <c r="S26" s="27">
        <v>6</v>
      </c>
      <c r="T26" s="27">
        <v>4</v>
      </c>
      <c r="U26" s="27">
        <v>10</v>
      </c>
      <c r="V26" s="27">
        <v>1</v>
      </c>
      <c r="W26" s="27">
        <v>51</v>
      </c>
      <c r="X26" s="27">
        <v>0</v>
      </c>
      <c r="Y26" s="27">
        <v>52</v>
      </c>
      <c r="Z26" s="27">
        <v>36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1</v>
      </c>
      <c r="AI26" s="27">
        <v>0</v>
      </c>
      <c r="AJ26" s="27">
        <v>0</v>
      </c>
      <c r="AK26" s="27">
        <v>0</v>
      </c>
      <c r="AL26" s="27">
        <v>0</v>
      </c>
      <c r="AM26" s="27">
        <v>5</v>
      </c>
      <c r="AN26" s="27">
        <v>0</v>
      </c>
      <c r="AO26" s="27">
        <v>4</v>
      </c>
      <c r="AP26" s="27">
        <v>1</v>
      </c>
      <c r="AQ26" s="27">
        <v>40</v>
      </c>
      <c r="AR26" s="27">
        <v>0</v>
      </c>
      <c r="AS26" s="27">
        <v>35</v>
      </c>
      <c r="AT26" s="27">
        <v>21</v>
      </c>
      <c r="AU26" s="27">
        <v>1</v>
      </c>
      <c r="AV26" s="27">
        <v>0</v>
      </c>
      <c r="AW26" s="27">
        <v>0</v>
      </c>
      <c r="AX26" s="27">
        <v>1</v>
      </c>
      <c r="AY26" s="27">
        <v>1</v>
      </c>
      <c r="AZ26" s="27">
        <v>0</v>
      </c>
      <c r="BA26" s="27">
        <v>0</v>
      </c>
      <c r="BB26" s="27">
        <v>1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10</v>
      </c>
      <c r="BT26" s="27">
        <v>0</v>
      </c>
      <c r="BU26" s="27">
        <v>13</v>
      </c>
      <c r="BV26" s="27">
        <v>11</v>
      </c>
      <c r="BW26" s="27">
        <v>7</v>
      </c>
      <c r="BX26" s="27">
        <v>4</v>
      </c>
      <c r="BY26" s="27">
        <v>12</v>
      </c>
      <c r="BZ26" s="27">
        <v>5</v>
      </c>
      <c r="CA26" s="27">
        <v>49</v>
      </c>
      <c r="CB26" s="27">
        <v>0</v>
      </c>
      <c r="CC26" s="27">
        <v>51</v>
      </c>
      <c r="CD26" s="27">
        <v>35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</row>
    <row r="27" spans="2:90" ht="20.100000000000001" customHeight="1" thickBot="1" x14ac:dyDescent="0.25">
      <c r="B27" s="6" t="s">
        <v>213</v>
      </c>
      <c r="C27" s="29">
        <v>53</v>
      </c>
      <c r="D27" s="29">
        <v>0</v>
      </c>
      <c r="E27" s="29">
        <v>29</v>
      </c>
      <c r="F27" s="29">
        <v>57</v>
      </c>
      <c r="G27" s="29">
        <v>0</v>
      </c>
      <c r="H27" s="29">
        <v>0</v>
      </c>
      <c r="I27" s="29">
        <v>0</v>
      </c>
      <c r="J27" s="29">
        <v>0</v>
      </c>
      <c r="K27" s="29">
        <v>2</v>
      </c>
      <c r="L27" s="29">
        <v>0</v>
      </c>
      <c r="M27" s="29">
        <v>2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2</v>
      </c>
      <c r="T27" s="29">
        <v>0</v>
      </c>
      <c r="U27" s="29">
        <v>1</v>
      </c>
      <c r="V27" s="29">
        <v>1</v>
      </c>
      <c r="W27" s="29">
        <v>19</v>
      </c>
      <c r="X27" s="29">
        <v>0</v>
      </c>
      <c r="Y27" s="29">
        <v>7</v>
      </c>
      <c r="Z27" s="29">
        <v>24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14</v>
      </c>
      <c r="AR27" s="29">
        <v>0</v>
      </c>
      <c r="AS27" s="29">
        <v>7</v>
      </c>
      <c r="AT27" s="29">
        <v>11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1</v>
      </c>
      <c r="BT27" s="29">
        <v>0</v>
      </c>
      <c r="BU27" s="29">
        <v>2</v>
      </c>
      <c r="BV27" s="29">
        <v>6</v>
      </c>
      <c r="BW27" s="29">
        <v>0</v>
      </c>
      <c r="BX27" s="29">
        <v>0</v>
      </c>
      <c r="BY27" s="29">
        <v>0</v>
      </c>
      <c r="BZ27" s="29">
        <v>1</v>
      </c>
      <c r="CA27" s="29">
        <v>15</v>
      </c>
      <c r="CB27" s="29">
        <v>0</v>
      </c>
      <c r="CC27" s="29">
        <v>10</v>
      </c>
      <c r="CD27" s="29">
        <v>14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</row>
    <row r="28" spans="2:90" ht="20.100000000000001" customHeight="1" thickBot="1" x14ac:dyDescent="0.25">
      <c r="B28" s="4" t="s">
        <v>214</v>
      </c>
      <c r="C28" s="29">
        <v>126</v>
      </c>
      <c r="D28" s="29">
        <v>4</v>
      </c>
      <c r="E28" s="29">
        <v>110</v>
      </c>
      <c r="F28" s="29">
        <v>90</v>
      </c>
      <c r="G28" s="29">
        <v>0</v>
      </c>
      <c r="H28" s="29">
        <v>0</v>
      </c>
      <c r="I28" s="29">
        <v>0</v>
      </c>
      <c r="J28" s="29">
        <v>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6</v>
      </c>
      <c r="T28" s="29">
        <v>0</v>
      </c>
      <c r="U28" s="29">
        <v>6</v>
      </c>
      <c r="V28" s="29">
        <v>0</v>
      </c>
      <c r="W28" s="29">
        <v>35</v>
      </c>
      <c r="X28" s="29">
        <v>0</v>
      </c>
      <c r="Y28" s="29">
        <v>32</v>
      </c>
      <c r="Z28" s="29">
        <v>35</v>
      </c>
      <c r="AA28" s="29">
        <v>3</v>
      </c>
      <c r="AB28" s="29">
        <v>0</v>
      </c>
      <c r="AC28" s="29">
        <v>2</v>
      </c>
      <c r="AD28" s="29">
        <v>1</v>
      </c>
      <c r="AE28" s="29">
        <v>1</v>
      </c>
      <c r="AF28" s="29">
        <v>0</v>
      </c>
      <c r="AG28" s="29">
        <v>1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3</v>
      </c>
      <c r="AN28" s="29">
        <v>2</v>
      </c>
      <c r="AO28" s="29">
        <v>5</v>
      </c>
      <c r="AP28" s="29">
        <v>0</v>
      </c>
      <c r="AQ28" s="29">
        <v>17</v>
      </c>
      <c r="AR28" s="29">
        <v>2</v>
      </c>
      <c r="AS28" s="29">
        <v>16</v>
      </c>
      <c r="AT28" s="29">
        <v>16</v>
      </c>
      <c r="AU28" s="29">
        <v>0</v>
      </c>
      <c r="AV28" s="29">
        <v>0</v>
      </c>
      <c r="AW28" s="29">
        <v>0</v>
      </c>
      <c r="AX28" s="29">
        <v>1</v>
      </c>
      <c r="AY28" s="29">
        <v>13</v>
      </c>
      <c r="AZ28" s="29">
        <v>0</v>
      </c>
      <c r="BA28" s="29">
        <v>14</v>
      </c>
      <c r="BB28" s="29">
        <v>2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6</v>
      </c>
      <c r="BT28" s="29">
        <v>0</v>
      </c>
      <c r="BU28" s="29">
        <v>7</v>
      </c>
      <c r="BV28" s="29">
        <v>2</v>
      </c>
      <c r="BW28" s="29">
        <v>3</v>
      </c>
      <c r="BX28" s="29">
        <v>0</v>
      </c>
      <c r="BY28" s="29">
        <v>4</v>
      </c>
      <c r="BZ28" s="29">
        <v>0</v>
      </c>
      <c r="CA28" s="29">
        <v>39</v>
      </c>
      <c r="CB28" s="29">
        <v>0</v>
      </c>
      <c r="CC28" s="29">
        <v>23</v>
      </c>
      <c r="CD28" s="29">
        <v>31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</row>
    <row r="29" spans="2:90" ht="20.100000000000001" customHeight="1" thickBot="1" x14ac:dyDescent="0.25">
      <c r="B29" s="4" t="s">
        <v>215</v>
      </c>
      <c r="C29" s="28">
        <v>129</v>
      </c>
      <c r="D29" s="28">
        <v>1</v>
      </c>
      <c r="E29" s="28">
        <v>123</v>
      </c>
      <c r="F29" s="28">
        <v>105</v>
      </c>
      <c r="G29" s="28">
        <v>0</v>
      </c>
      <c r="H29" s="28">
        <v>0</v>
      </c>
      <c r="I29" s="28">
        <v>0</v>
      </c>
      <c r="J29" s="28">
        <v>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6</v>
      </c>
      <c r="T29" s="28">
        <v>0</v>
      </c>
      <c r="U29" s="28">
        <v>3</v>
      </c>
      <c r="V29" s="28">
        <v>4</v>
      </c>
      <c r="W29" s="28">
        <v>38</v>
      </c>
      <c r="X29" s="28">
        <v>0</v>
      </c>
      <c r="Y29" s="28">
        <v>44</v>
      </c>
      <c r="Z29" s="28">
        <v>31</v>
      </c>
      <c r="AA29" s="28">
        <v>1</v>
      </c>
      <c r="AB29" s="28">
        <v>0</v>
      </c>
      <c r="AC29" s="28">
        <v>1</v>
      </c>
      <c r="AD29" s="28">
        <v>0</v>
      </c>
      <c r="AE29" s="28">
        <v>3</v>
      </c>
      <c r="AF29" s="28">
        <v>0</v>
      </c>
      <c r="AG29" s="28">
        <v>1</v>
      </c>
      <c r="AH29" s="28">
        <v>2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2</v>
      </c>
      <c r="AP29" s="28">
        <v>0</v>
      </c>
      <c r="AQ29" s="28">
        <v>17</v>
      </c>
      <c r="AR29" s="28">
        <v>0</v>
      </c>
      <c r="AS29" s="28">
        <v>25</v>
      </c>
      <c r="AT29" s="28">
        <v>14</v>
      </c>
      <c r="AU29" s="28">
        <v>1</v>
      </c>
      <c r="AV29" s="28">
        <v>0</v>
      </c>
      <c r="AW29" s="28">
        <v>0</v>
      </c>
      <c r="AX29" s="28">
        <v>2</v>
      </c>
      <c r="AY29" s="28">
        <v>10</v>
      </c>
      <c r="AZ29" s="28">
        <v>0</v>
      </c>
      <c r="BA29" s="28">
        <v>8</v>
      </c>
      <c r="BB29" s="28">
        <v>6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3</v>
      </c>
      <c r="BT29" s="28">
        <v>0</v>
      </c>
      <c r="BU29" s="28">
        <v>6</v>
      </c>
      <c r="BV29" s="28">
        <v>5</v>
      </c>
      <c r="BW29" s="28">
        <v>1</v>
      </c>
      <c r="BX29" s="28">
        <v>1</v>
      </c>
      <c r="BY29" s="28">
        <v>2</v>
      </c>
      <c r="BZ29" s="28">
        <v>1</v>
      </c>
      <c r="CA29" s="28">
        <v>49</v>
      </c>
      <c r="CB29" s="28">
        <v>0</v>
      </c>
      <c r="CC29" s="28">
        <v>31</v>
      </c>
      <c r="CD29" s="28">
        <v>39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</row>
    <row r="30" spans="2:90" ht="20.100000000000001" customHeight="1" thickBot="1" x14ac:dyDescent="0.25">
      <c r="B30" s="4" t="s">
        <v>216</v>
      </c>
      <c r="C30" s="19">
        <v>54</v>
      </c>
      <c r="D30" s="19">
        <v>6</v>
      </c>
      <c r="E30" s="19">
        <v>46</v>
      </c>
      <c r="F30" s="19">
        <v>68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3</v>
      </c>
      <c r="T30" s="19">
        <v>2</v>
      </c>
      <c r="U30" s="19">
        <v>4</v>
      </c>
      <c r="V30" s="19">
        <v>2</v>
      </c>
      <c r="W30" s="19">
        <v>18</v>
      </c>
      <c r="X30" s="19">
        <v>0</v>
      </c>
      <c r="Y30" s="19">
        <v>13</v>
      </c>
      <c r="Z30" s="19">
        <v>19</v>
      </c>
      <c r="AA30" s="19">
        <v>0</v>
      </c>
      <c r="AB30" s="19">
        <v>0</v>
      </c>
      <c r="AC30" s="19">
        <v>0</v>
      </c>
      <c r="AD30" s="19">
        <v>0</v>
      </c>
      <c r="AE30" s="19">
        <v>1</v>
      </c>
      <c r="AF30" s="19">
        <v>0</v>
      </c>
      <c r="AG30" s="19">
        <v>1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2</v>
      </c>
      <c r="AN30" s="19">
        <v>2</v>
      </c>
      <c r="AO30" s="19">
        <v>4</v>
      </c>
      <c r="AP30" s="19">
        <v>1</v>
      </c>
      <c r="AQ30" s="19">
        <v>8</v>
      </c>
      <c r="AR30" s="19">
        <v>0</v>
      </c>
      <c r="AS30" s="19">
        <v>7</v>
      </c>
      <c r="AT30" s="19">
        <v>10</v>
      </c>
      <c r="AU30" s="19">
        <v>0</v>
      </c>
      <c r="AV30" s="19">
        <v>0</v>
      </c>
      <c r="AW30" s="19">
        <v>0</v>
      </c>
      <c r="AX30" s="19">
        <v>0</v>
      </c>
      <c r="AY30" s="19">
        <v>1</v>
      </c>
      <c r="AZ30" s="19">
        <v>0</v>
      </c>
      <c r="BA30" s="19">
        <v>1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4</v>
      </c>
      <c r="BV30" s="19">
        <v>3</v>
      </c>
      <c r="BW30" s="19">
        <v>4</v>
      </c>
      <c r="BX30" s="19">
        <v>2</v>
      </c>
      <c r="BY30" s="19">
        <v>1</v>
      </c>
      <c r="BZ30" s="19">
        <v>6</v>
      </c>
      <c r="CA30" s="19">
        <v>17</v>
      </c>
      <c r="CB30" s="19">
        <v>0</v>
      </c>
      <c r="CC30" s="19">
        <v>11</v>
      </c>
      <c r="CD30" s="19">
        <v>27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</row>
    <row r="31" spans="2:90" ht="20.100000000000001" customHeight="1" thickBot="1" x14ac:dyDescent="0.25">
      <c r="B31" s="4" t="s">
        <v>217</v>
      </c>
      <c r="C31" s="19">
        <v>46</v>
      </c>
      <c r="D31" s="19">
        <v>1</v>
      </c>
      <c r="E31" s="19">
        <v>35</v>
      </c>
      <c r="F31" s="19">
        <v>26</v>
      </c>
      <c r="G31" s="19">
        <v>2</v>
      </c>
      <c r="H31" s="19">
        <v>0</v>
      </c>
      <c r="I31" s="19">
        <v>0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4</v>
      </c>
      <c r="T31" s="19">
        <v>0</v>
      </c>
      <c r="U31" s="19">
        <v>1</v>
      </c>
      <c r="V31" s="19">
        <v>4</v>
      </c>
      <c r="W31" s="19">
        <v>17</v>
      </c>
      <c r="X31" s="19">
        <v>0</v>
      </c>
      <c r="Y31" s="19">
        <v>14</v>
      </c>
      <c r="Z31" s="19">
        <v>8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7</v>
      </c>
      <c r="AR31" s="19">
        <v>0</v>
      </c>
      <c r="AS31" s="19">
        <v>6</v>
      </c>
      <c r="AT31" s="19">
        <v>2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3</v>
      </c>
      <c r="BT31" s="19">
        <v>0</v>
      </c>
      <c r="BU31" s="19">
        <v>6</v>
      </c>
      <c r="BV31" s="19">
        <v>2</v>
      </c>
      <c r="BW31" s="19">
        <v>2</v>
      </c>
      <c r="BX31" s="19">
        <v>1</v>
      </c>
      <c r="BY31" s="19">
        <v>2</v>
      </c>
      <c r="BZ31" s="19">
        <v>2</v>
      </c>
      <c r="CA31" s="19">
        <v>11</v>
      </c>
      <c r="CB31" s="19">
        <v>0</v>
      </c>
      <c r="CC31" s="19">
        <v>6</v>
      </c>
      <c r="CD31" s="19">
        <v>6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</row>
    <row r="32" spans="2:90" ht="20.100000000000001" customHeight="1" thickBot="1" x14ac:dyDescent="0.25">
      <c r="B32" s="4" t="s">
        <v>218</v>
      </c>
      <c r="C32" s="19">
        <v>44</v>
      </c>
      <c r="D32" s="19">
        <v>0</v>
      </c>
      <c r="E32" s="19">
        <v>33</v>
      </c>
      <c r="F32" s="19">
        <v>40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17</v>
      </c>
      <c r="X32" s="19">
        <v>0</v>
      </c>
      <c r="Y32" s="19">
        <v>11</v>
      </c>
      <c r="Z32" s="19">
        <v>20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1</v>
      </c>
      <c r="AN32" s="19">
        <v>0</v>
      </c>
      <c r="AO32" s="19">
        <v>0</v>
      </c>
      <c r="AP32" s="19">
        <v>1</v>
      </c>
      <c r="AQ32" s="19">
        <v>10</v>
      </c>
      <c r="AR32" s="19">
        <v>0</v>
      </c>
      <c r="AS32" s="19">
        <v>5</v>
      </c>
      <c r="AT32" s="19">
        <v>9</v>
      </c>
      <c r="AU32" s="19">
        <v>1</v>
      </c>
      <c r="AV32" s="19">
        <v>0</v>
      </c>
      <c r="AW32" s="19">
        <v>2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2</v>
      </c>
      <c r="BX32" s="19">
        <v>0</v>
      </c>
      <c r="BY32" s="19">
        <v>2</v>
      </c>
      <c r="BZ32" s="19">
        <v>0</v>
      </c>
      <c r="CA32" s="19">
        <v>13</v>
      </c>
      <c r="CB32" s="19">
        <v>0</v>
      </c>
      <c r="CC32" s="19">
        <v>13</v>
      </c>
      <c r="CD32" s="19">
        <v>10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</row>
    <row r="33" spans="2:90" ht="20.100000000000001" customHeight="1" thickBot="1" x14ac:dyDescent="0.25">
      <c r="B33" s="4" t="s">
        <v>219</v>
      </c>
      <c r="C33" s="19">
        <v>12</v>
      </c>
      <c r="D33" s="19">
        <v>1</v>
      </c>
      <c r="E33" s="19">
        <v>13</v>
      </c>
      <c r="F33" s="19">
        <v>9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  <c r="U33" s="19">
        <v>1</v>
      </c>
      <c r="V33" s="19">
        <v>0</v>
      </c>
      <c r="W33" s="19">
        <v>3</v>
      </c>
      <c r="X33" s="19">
        <v>0</v>
      </c>
      <c r="Y33" s="19">
        <v>5</v>
      </c>
      <c r="Z33" s="19">
        <v>2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2</v>
      </c>
      <c r="AN33" s="19">
        <v>0</v>
      </c>
      <c r="AO33" s="19">
        <v>2</v>
      </c>
      <c r="AP33" s="19">
        <v>0</v>
      </c>
      <c r="AQ33" s="19">
        <v>2</v>
      </c>
      <c r="AR33" s="19">
        <v>0</v>
      </c>
      <c r="AS33" s="19">
        <v>2</v>
      </c>
      <c r="AT33" s="19">
        <v>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5</v>
      </c>
      <c r="CB33" s="19">
        <v>0</v>
      </c>
      <c r="CC33" s="19">
        <v>3</v>
      </c>
      <c r="CD33" s="19">
        <v>6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</row>
    <row r="34" spans="2:90" ht="20.100000000000001" customHeight="1" thickBot="1" x14ac:dyDescent="0.25">
      <c r="B34" s="4" t="s">
        <v>220</v>
      </c>
      <c r="C34" s="19">
        <v>157</v>
      </c>
      <c r="D34" s="19">
        <v>0</v>
      </c>
      <c r="E34" s="19">
        <v>106</v>
      </c>
      <c r="F34" s="19">
        <v>114</v>
      </c>
      <c r="G34" s="19">
        <v>3</v>
      </c>
      <c r="H34" s="19">
        <v>0</v>
      </c>
      <c r="I34" s="19">
        <v>3</v>
      </c>
      <c r="J34" s="19">
        <v>2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6</v>
      </c>
      <c r="T34" s="19">
        <v>0</v>
      </c>
      <c r="U34" s="19">
        <v>6</v>
      </c>
      <c r="V34" s="19">
        <v>0</v>
      </c>
      <c r="W34" s="19">
        <v>36</v>
      </c>
      <c r="X34" s="19">
        <v>0</v>
      </c>
      <c r="Y34" s="19">
        <v>36</v>
      </c>
      <c r="Z34" s="19">
        <v>25</v>
      </c>
      <c r="AA34" s="19">
        <v>1</v>
      </c>
      <c r="AB34" s="19">
        <v>0</v>
      </c>
      <c r="AC34" s="19">
        <v>1</v>
      </c>
      <c r="AD34" s="19">
        <v>0</v>
      </c>
      <c r="AE34" s="19">
        <v>1</v>
      </c>
      <c r="AF34" s="19">
        <v>0</v>
      </c>
      <c r="AG34" s="19">
        <v>0</v>
      </c>
      <c r="AH34" s="19">
        <v>3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3</v>
      </c>
      <c r="AP34" s="19">
        <v>2</v>
      </c>
      <c r="AQ34" s="19">
        <v>32</v>
      </c>
      <c r="AR34" s="19">
        <v>0</v>
      </c>
      <c r="AS34" s="19">
        <v>16</v>
      </c>
      <c r="AT34" s="19">
        <v>31</v>
      </c>
      <c r="AU34" s="19">
        <v>0</v>
      </c>
      <c r="AV34" s="19">
        <v>0</v>
      </c>
      <c r="AW34" s="19">
        <v>0</v>
      </c>
      <c r="AX34" s="19">
        <v>0</v>
      </c>
      <c r="AY34" s="19">
        <v>4</v>
      </c>
      <c r="AZ34" s="19">
        <v>0</v>
      </c>
      <c r="BA34" s="19">
        <v>0</v>
      </c>
      <c r="BB34" s="19">
        <v>6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2</v>
      </c>
      <c r="BL34" s="19">
        <v>0</v>
      </c>
      <c r="BM34" s="19">
        <v>1</v>
      </c>
      <c r="BN34" s="19">
        <v>1</v>
      </c>
      <c r="BO34" s="19">
        <v>0</v>
      </c>
      <c r="BP34" s="19">
        <v>0</v>
      </c>
      <c r="BQ34" s="19">
        <v>0</v>
      </c>
      <c r="BR34" s="19">
        <v>0</v>
      </c>
      <c r="BS34" s="19">
        <v>7</v>
      </c>
      <c r="BT34" s="19">
        <v>0</v>
      </c>
      <c r="BU34" s="19">
        <v>2</v>
      </c>
      <c r="BV34" s="19">
        <v>5</v>
      </c>
      <c r="BW34" s="19">
        <v>3</v>
      </c>
      <c r="BX34" s="19">
        <v>0</v>
      </c>
      <c r="BY34" s="19">
        <v>3</v>
      </c>
      <c r="BZ34" s="19">
        <v>0</v>
      </c>
      <c r="CA34" s="19">
        <v>57</v>
      </c>
      <c r="CB34" s="19">
        <v>0</v>
      </c>
      <c r="CC34" s="19">
        <v>35</v>
      </c>
      <c r="CD34" s="19">
        <v>39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</row>
    <row r="35" spans="2:90" ht="20.100000000000001" customHeight="1" thickBot="1" x14ac:dyDescent="0.25">
      <c r="B35" s="4" t="s">
        <v>221</v>
      </c>
      <c r="C35" s="19">
        <v>39</v>
      </c>
      <c r="D35" s="19">
        <v>1</v>
      </c>
      <c r="E35" s="19">
        <v>32</v>
      </c>
      <c r="F35" s="19">
        <v>27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1</v>
      </c>
      <c r="U35" s="19">
        <v>2</v>
      </c>
      <c r="V35" s="19">
        <v>0</v>
      </c>
      <c r="W35" s="19">
        <v>20</v>
      </c>
      <c r="X35" s="19">
        <v>0</v>
      </c>
      <c r="Y35" s="19">
        <v>13</v>
      </c>
      <c r="Z35" s="19">
        <v>15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8</v>
      </c>
      <c r="AR35" s="19">
        <v>0</v>
      </c>
      <c r="AS35" s="19">
        <v>4</v>
      </c>
      <c r="AT35" s="19">
        <v>5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1</v>
      </c>
      <c r="BL35" s="19">
        <v>0</v>
      </c>
      <c r="BM35" s="19">
        <v>1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1</v>
      </c>
      <c r="BT35" s="19">
        <v>0</v>
      </c>
      <c r="BU35" s="19">
        <v>1</v>
      </c>
      <c r="BV35" s="19">
        <v>0</v>
      </c>
      <c r="BW35" s="19">
        <v>3</v>
      </c>
      <c r="BX35" s="19">
        <v>0</v>
      </c>
      <c r="BY35" s="19">
        <v>3</v>
      </c>
      <c r="BZ35" s="19">
        <v>0</v>
      </c>
      <c r="CA35" s="19">
        <v>6</v>
      </c>
      <c r="CB35" s="19">
        <v>0</v>
      </c>
      <c r="CC35" s="19">
        <v>8</v>
      </c>
      <c r="CD35" s="19">
        <v>7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</row>
    <row r="36" spans="2:90" ht="20.100000000000001" customHeight="1" thickBot="1" x14ac:dyDescent="0.25">
      <c r="B36" s="4" t="s">
        <v>222</v>
      </c>
      <c r="C36" s="19">
        <v>143</v>
      </c>
      <c r="D36" s="19">
        <v>1</v>
      </c>
      <c r="E36" s="19">
        <v>124</v>
      </c>
      <c r="F36" s="19">
        <v>115</v>
      </c>
      <c r="G36" s="19">
        <v>0</v>
      </c>
      <c r="H36" s="19">
        <v>0</v>
      </c>
      <c r="I36" s="19">
        <v>1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3</v>
      </c>
      <c r="T36" s="19">
        <v>1</v>
      </c>
      <c r="U36" s="19">
        <v>4</v>
      </c>
      <c r="V36" s="19">
        <v>0</v>
      </c>
      <c r="W36" s="19">
        <v>52</v>
      </c>
      <c r="X36" s="19">
        <v>0</v>
      </c>
      <c r="Y36" s="19">
        <v>50</v>
      </c>
      <c r="Z36" s="19">
        <v>45</v>
      </c>
      <c r="AA36" s="19">
        <v>0</v>
      </c>
      <c r="AB36" s="19">
        <v>0</v>
      </c>
      <c r="AC36" s="19">
        <v>0</v>
      </c>
      <c r="AD36" s="19">
        <v>0</v>
      </c>
      <c r="AE36" s="19">
        <v>1</v>
      </c>
      <c r="AF36" s="19">
        <v>0</v>
      </c>
      <c r="AG36" s="19">
        <v>0</v>
      </c>
      <c r="AH36" s="19">
        <v>1</v>
      </c>
      <c r="AI36" s="19">
        <v>0</v>
      </c>
      <c r="AJ36" s="19">
        <v>0</v>
      </c>
      <c r="AK36" s="19">
        <v>0</v>
      </c>
      <c r="AL36" s="19">
        <v>0</v>
      </c>
      <c r="AM36" s="19">
        <v>1</v>
      </c>
      <c r="AN36" s="19">
        <v>0</v>
      </c>
      <c r="AO36" s="19">
        <v>0</v>
      </c>
      <c r="AP36" s="19">
        <v>1</v>
      </c>
      <c r="AQ36" s="19">
        <v>20</v>
      </c>
      <c r="AR36" s="19">
        <v>0</v>
      </c>
      <c r="AS36" s="19">
        <v>15</v>
      </c>
      <c r="AT36" s="19">
        <v>16</v>
      </c>
      <c r="AU36" s="19">
        <v>0</v>
      </c>
      <c r="AV36" s="19">
        <v>0</v>
      </c>
      <c r="AW36" s="19">
        <v>1</v>
      </c>
      <c r="AX36" s="19">
        <v>0</v>
      </c>
      <c r="AY36" s="19">
        <v>0</v>
      </c>
      <c r="AZ36" s="19">
        <v>0</v>
      </c>
      <c r="BA36" s="19">
        <v>1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14</v>
      </c>
      <c r="BT36" s="19">
        <v>0</v>
      </c>
      <c r="BU36" s="19">
        <v>11</v>
      </c>
      <c r="BV36" s="19">
        <v>13</v>
      </c>
      <c r="BW36" s="19">
        <v>2</v>
      </c>
      <c r="BX36" s="19">
        <v>0</v>
      </c>
      <c r="BY36" s="19">
        <v>1</v>
      </c>
      <c r="BZ36" s="19">
        <v>1</v>
      </c>
      <c r="CA36" s="19">
        <v>50</v>
      </c>
      <c r="CB36" s="19">
        <v>0</v>
      </c>
      <c r="CC36" s="19">
        <v>40</v>
      </c>
      <c r="CD36" s="19">
        <v>38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</row>
    <row r="37" spans="2:90" ht="20.100000000000001" customHeight="1" thickBot="1" x14ac:dyDescent="0.25">
      <c r="B37" s="4" t="s">
        <v>223</v>
      </c>
      <c r="C37" s="19">
        <v>141</v>
      </c>
      <c r="D37" s="19">
        <v>7</v>
      </c>
      <c r="E37" s="19">
        <v>131</v>
      </c>
      <c r="F37" s="19">
        <v>221</v>
      </c>
      <c r="G37" s="19">
        <v>1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9</v>
      </c>
      <c r="T37" s="19">
        <v>2</v>
      </c>
      <c r="U37" s="19">
        <v>8</v>
      </c>
      <c r="V37" s="19">
        <v>9</v>
      </c>
      <c r="W37" s="19">
        <v>53</v>
      </c>
      <c r="X37" s="19">
        <v>0</v>
      </c>
      <c r="Y37" s="19">
        <v>43</v>
      </c>
      <c r="Z37" s="19">
        <v>75</v>
      </c>
      <c r="AA37" s="19">
        <v>0</v>
      </c>
      <c r="AB37" s="19">
        <v>0</v>
      </c>
      <c r="AC37" s="19">
        <v>1</v>
      </c>
      <c r="AD37" s="19">
        <v>0</v>
      </c>
      <c r="AE37" s="19">
        <v>2</v>
      </c>
      <c r="AF37" s="19">
        <v>0</v>
      </c>
      <c r="AG37" s="19">
        <v>0</v>
      </c>
      <c r="AH37" s="19">
        <v>3</v>
      </c>
      <c r="AI37" s="19">
        <v>0</v>
      </c>
      <c r="AJ37" s="19">
        <v>0</v>
      </c>
      <c r="AK37" s="19">
        <v>0</v>
      </c>
      <c r="AL37" s="19">
        <v>0</v>
      </c>
      <c r="AM37" s="19">
        <v>1</v>
      </c>
      <c r="AN37" s="19">
        <v>1</v>
      </c>
      <c r="AO37" s="19">
        <v>1</v>
      </c>
      <c r="AP37" s="19">
        <v>2</v>
      </c>
      <c r="AQ37" s="19">
        <v>24</v>
      </c>
      <c r="AR37" s="19">
        <v>0</v>
      </c>
      <c r="AS37" s="19">
        <v>17</v>
      </c>
      <c r="AT37" s="19">
        <v>34</v>
      </c>
      <c r="AU37" s="19">
        <v>1</v>
      </c>
      <c r="AV37" s="19">
        <v>0</v>
      </c>
      <c r="AW37" s="19">
        <v>1</v>
      </c>
      <c r="AX37" s="19">
        <v>1</v>
      </c>
      <c r="AY37" s="19">
        <v>2</v>
      </c>
      <c r="AZ37" s="19">
        <v>0</v>
      </c>
      <c r="BA37" s="19">
        <v>1</v>
      </c>
      <c r="BB37" s="19">
        <v>2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2</v>
      </c>
      <c r="BT37" s="19">
        <v>0</v>
      </c>
      <c r="BU37" s="19">
        <v>3</v>
      </c>
      <c r="BV37" s="19">
        <v>9</v>
      </c>
      <c r="BW37" s="19">
        <v>3</v>
      </c>
      <c r="BX37" s="19">
        <v>4</v>
      </c>
      <c r="BY37" s="19">
        <v>6</v>
      </c>
      <c r="BZ37" s="19">
        <v>3</v>
      </c>
      <c r="CA37" s="19">
        <v>43</v>
      </c>
      <c r="CB37" s="19">
        <v>0</v>
      </c>
      <c r="CC37" s="19">
        <v>50</v>
      </c>
      <c r="CD37" s="19">
        <v>82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</row>
    <row r="38" spans="2:90" ht="20.100000000000001" customHeight="1" thickBot="1" x14ac:dyDescent="0.25">
      <c r="B38" s="4" t="s">
        <v>224</v>
      </c>
      <c r="C38" s="19">
        <v>82</v>
      </c>
      <c r="D38" s="19">
        <v>0</v>
      </c>
      <c r="E38" s="19">
        <v>43</v>
      </c>
      <c r="F38" s="19">
        <v>129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3</v>
      </c>
      <c r="W38" s="19">
        <v>44</v>
      </c>
      <c r="X38" s="19">
        <v>0</v>
      </c>
      <c r="Y38" s="19">
        <v>23</v>
      </c>
      <c r="Z38" s="19">
        <v>58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22</v>
      </c>
      <c r="AR38" s="19">
        <v>0</v>
      </c>
      <c r="AS38" s="19">
        <v>12</v>
      </c>
      <c r="AT38" s="19">
        <v>39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1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2</v>
      </c>
      <c r="BT38" s="19">
        <v>0</v>
      </c>
      <c r="BU38" s="19">
        <v>0</v>
      </c>
      <c r="BV38" s="19">
        <v>2</v>
      </c>
      <c r="BW38" s="19">
        <v>0</v>
      </c>
      <c r="BX38" s="19">
        <v>0</v>
      </c>
      <c r="BY38" s="19">
        <v>0</v>
      </c>
      <c r="BZ38" s="19">
        <v>0</v>
      </c>
      <c r="CA38" s="19">
        <v>14</v>
      </c>
      <c r="CB38" s="19">
        <v>0</v>
      </c>
      <c r="CC38" s="19">
        <v>8</v>
      </c>
      <c r="CD38" s="19">
        <v>26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</row>
    <row r="39" spans="2:90" ht="20.100000000000001" customHeight="1" thickBot="1" x14ac:dyDescent="0.25">
      <c r="B39" s="4" t="s">
        <v>225</v>
      </c>
      <c r="C39" s="19">
        <v>95</v>
      </c>
      <c r="D39" s="19">
        <v>0</v>
      </c>
      <c r="E39" s="19">
        <v>74</v>
      </c>
      <c r="F39" s="19">
        <v>132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5</v>
      </c>
      <c r="T39" s="19">
        <v>0</v>
      </c>
      <c r="U39" s="19">
        <v>2</v>
      </c>
      <c r="V39" s="19">
        <v>4</v>
      </c>
      <c r="W39" s="19">
        <v>39</v>
      </c>
      <c r="X39" s="19">
        <v>0</v>
      </c>
      <c r="Y39" s="19">
        <v>35</v>
      </c>
      <c r="Z39" s="19">
        <v>53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1</v>
      </c>
      <c r="AI39" s="19">
        <v>0</v>
      </c>
      <c r="AJ39" s="19">
        <v>0</v>
      </c>
      <c r="AK39" s="19">
        <v>0</v>
      </c>
      <c r="AL39" s="19">
        <v>0</v>
      </c>
      <c r="AM39" s="19">
        <v>1</v>
      </c>
      <c r="AN39" s="19">
        <v>0</v>
      </c>
      <c r="AO39" s="19">
        <v>1</v>
      </c>
      <c r="AP39" s="19">
        <v>1</v>
      </c>
      <c r="AQ39" s="19">
        <v>16</v>
      </c>
      <c r="AR39" s="19">
        <v>0</v>
      </c>
      <c r="AS39" s="19">
        <v>6</v>
      </c>
      <c r="AT39" s="19">
        <v>23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1</v>
      </c>
      <c r="BT39" s="19">
        <v>0</v>
      </c>
      <c r="BU39" s="19">
        <v>1</v>
      </c>
      <c r="BV39" s="19">
        <v>1</v>
      </c>
      <c r="BW39" s="19">
        <v>4</v>
      </c>
      <c r="BX39" s="19">
        <v>0</v>
      </c>
      <c r="BY39" s="19">
        <v>4</v>
      </c>
      <c r="BZ39" s="19">
        <v>1</v>
      </c>
      <c r="CA39" s="19">
        <v>29</v>
      </c>
      <c r="CB39" s="19">
        <v>0</v>
      </c>
      <c r="CC39" s="19">
        <v>25</v>
      </c>
      <c r="CD39" s="19">
        <v>47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</row>
    <row r="40" spans="2:90" ht="20.100000000000001" customHeight="1" thickBot="1" x14ac:dyDescent="0.25">
      <c r="B40" s="4" t="s">
        <v>226</v>
      </c>
      <c r="C40" s="19">
        <v>288</v>
      </c>
      <c r="D40" s="19">
        <v>2</v>
      </c>
      <c r="E40" s="19">
        <v>226</v>
      </c>
      <c r="F40" s="19">
        <v>502</v>
      </c>
      <c r="G40" s="19">
        <v>6</v>
      </c>
      <c r="H40" s="19">
        <v>0</v>
      </c>
      <c r="I40" s="19">
        <v>4</v>
      </c>
      <c r="J40" s="19">
        <v>5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10</v>
      </c>
      <c r="T40" s="19">
        <v>1</v>
      </c>
      <c r="U40" s="19">
        <v>12</v>
      </c>
      <c r="V40" s="19">
        <v>4</v>
      </c>
      <c r="W40" s="19">
        <v>115</v>
      </c>
      <c r="X40" s="19">
        <v>0</v>
      </c>
      <c r="Y40" s="19">
        <v>109</v>
      </c>
      <c r="Z40" s="19">
        <v>180</v>
      </c>
      <c r="AA40" s="19">
        <v>1</v>
      </c>
      <c r="AB40" s="19">
        <v>0</v>
      </c>
      <c r="AC40" s="19">
        <v>0</v>
      </c>
      <c r="AD40" s="19">
        <v>1</v>
      </c>
      <c r="AE40" s="19">
        <v>1</v>
      </c>
      <c r="AF40" s="19">
        <v>0</v>
      </c>
      <c r="AG40" s="19">
        <v>0</v>
      </c>
      <c r="AH40" s="19">
        <v>2</v>
      </c>
      <c r="AI40" s="19">
        <v>0</v>
      </c>
      <c r="AJ40" s="19">
        <v>0</v>
      </c>
      <c r="AK40" s="19">
        <v>0</v>
      </c>
      <c r="AL40" s="19">
        <v>0</v>
      </c>
      <c r="AM40" s="19">
        <v>3</v>
      </c>
      <c r="AN40" s="19">
        <v>0</v>
      </c>
      <c r="AO40" s="19">
        <v>1</v>
      </c>
      <c r="AP40" s="19">
        <v>3</v>
      </c>
      <c r="AQ40" s="19">
        <v>31</v>
      </c>
      <c r="AR40" s="19">
        <v>0</v>
      </c>
      <c r="AS40" s="19">
        <v>31</v>
      </c>
      <c r="AT40" s="19">
        <v>58</v>
      </c>
      <c r="AU40" s="19">
        <v>3</v>
      </c>
      <c r="AV40" s="19">
        <v>0</v>
      </c>
      <c r="AW40" s="19">
        <v>1</v>
      </c>
      <c r="AX40" s="19">
        <v>3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5</v>
      </c>
      <c r="BT40" s="19">
        <v>0</v>
      </c>
      <c r="BU40" s="19">
        <v>0</v>
      </c>
      <c r="BV40" s="19">
        <v>18</v>
      </c>
      <c r="BW40" s="19">
        <v>14</v>
      </c>
      <c r="BX40" s="19">
        <v>1</v>
      </c>
      <c r="BY40" s="19">
        <v>7</v>
      </c>
      <c r="BZ40" s="19">
        <v>15</v>
      </c>
      <c r="CA40" s="19">
        <v>99</v>
      </c>
      <c r="CB40" s="19">
        <v>0</v>
      </c>
      <c r="CC40" s="19">
        <v>61</v>
      </c>
      <c r="CD40" s="19">
        <v>213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</row>
    <row r="41" spans="2:90" ht="20.100000000000001" customHeight="1" thickBot="1" x14ac:dyDescent="0.25">
      <c r="B41" s="4" t="s">
        <v>227</v>
      </c>
      <c r="C41" s="19">
        <v>2040</v>
      </c>
      <c r="D41" s="19">
        <v>37</v>
      </c>
      <c r="E41" s="19">
        <v>1854</v>
      </c>
      <c r="F41" s="19">
        <v>2040</v>
      </c>
      <c r="G41" s="19">
        <v>15</v>
      </c>
      <c r="H41" s="19">
        <v>0</v>
      </c>
      <c r="I41" s="19">
        <v>8</v>
      </c>
      <c r="J41" s="19">
        <v>17</v>
      </c>
      <c r="K41" s="19">
        <v>12</v>
      </c>
      <c r="L41" s="19">
        <v>0</v>
      </c>
      <c r="M41" s="19">
        <v>6</v>
      </c>
      <c r="N41" s="19">
        <v>5</v>
      </c>
      <c r="O41" s="19">
        <v>0</v>
      </c>
      <c r="P41" s="19">
        <v>0</v>
      </c>
      <c r="Q41" s="19">
        <v>0</v>
      </c>
      <c r="R41" s="19">
        <v>0</v>
      </c>
      <c r="S41" s="19">
        <v>86</v>
      </c>
      <c r="T41" s="19">
        <v>23</v>
      </c>
      <c r="U41" s="19">
        <v>104</v>
      </c>
      <c r="V41" s="19">
        <v>23</v>
      </c>
      <c r="W41" s="19">
        <v>589</v>
      </c>
      <c r="X41" s="19">
        <v>0</v>
      </c>
      <c r="Y41" s="19">
        <v>539</v>
      </c>
      <c r="Z41" s="19">
        <v>709</v>
      </c>
      <c r="AA41" s="19">
        <v>6</v>
      </c>
      <c r="AB41" s="19">
        <v>0</v>
      </c>
      <c r="AC41" s="19">
        <v>5</v>
      </c>
      <c r="AD41" s="19">
        <v>2</v>
      </c>
      <c r="AE41" s="19">
        <v>27</v>
      </c>
      <c r="AF41" s="19">
        <v>0</v>
      </c>
      <c r="AG41" s="19">
        <v>23</v>
      </c>
      <c r="AH41" s="19">
        <v>30</v>
      </c>
      <c r="AI41" s="19">
        <v>0</v>
      </c>
      <c r="AJ41" s="19">
        <v>0</v>
      </c>
      <c r="AK41" s="19">
        <v>0</v>
      </c>
      <c r="AL41" s="19">
        <v>0</v>
      </c>
      <c r="AM41" s="19">
        <v>30</v>
      </c>
      <c r="AN41" s="19">
        <v>10</v>
      </c>
      <c r="AO41" s="19">
        <v>37</v>
      </c>
      <c r="AP41" s="19">
        <v>21</v>
      </c>
      <c r="AQ41" s="19">
        <v>373</v>
      </c>
      <c r="AR41" s="19">
        <v>0</v>
      </c>
      <c r="AS41" s="19">
        <v>347</v>
      </c>
      <c r="AT41" s="19">
        <v>332</v>
      </c>
      <c r="AU41" s="19">
        <v>9</v>
      </c>
      <c r="AV41" s="19">
        <v>0</v>
      </c>
      <c r="AW41" s="19">
        <v>7</v>
      </c>
      <c r="AX41" s="19">
        <v>7</v>
      </c>
      <c r="AY41" s="19">
        <v>136</v>
      </c>
      <c r="AZ41" s="19">
        <v>0</v>
      </c>
      <c r="BA41" s="19">
        <v>121</v>
      </c>
      <c r="BB41" s="19">
        <v>43</v>
      </c>
      <c r="BC41" s="19">
        <v>0</v>
      </c>
      <c r="BD41" s="19">
        <v>0</v>
      </c>
      <c r="BE41" s="19">
        <v>1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19</v>
      </c>
      <c r="BL41" s="19">
        <v>0</v>
      </c>
      <c r="BM41" s="19">
        <v>11</v>
      </c>
      <c r="BN41" s="19">
        <v>23</v>
      </c>
      <c r="BO41" s="19">
        <v>0</v>
      </c>
      <c r="BP41" s="19">
        <v>0</v>
      </c>
      <c r="BQ41" s="19">
        <v>0</v>
      </c>
      <c r="BR41" s="19">
        <v>0</v>
      </c>
      <c r="BS41" s="19">
        <v>5</v>
      </c>
      <c r="BT41" s="19">
        <v>0</v>
      </c>
      <c r="BU41" s="19">
        <v>5</v>
      </c>
      <c r="BV41" s="19">
        <v>12</v>
      </c>
      <c r="BW41" s="19">
        <v>81</v>
      </c>
      <c r="BX41" s="19">
        <v>4</v>
      </c>
      <c r="BY41" s="19">
        <v>88</v>
      </c>
      <c r="BZ41" s="19">
        <v>47</v>
      </c>
      <c r="CA41" s="19">
        <v>644</v>
      </c>
      <c r="CB41" s="19">
        <v>0</v>
      </c>
      <c r="CC41" s="19">
        <v>544</v>
      </c>
      <c r="CD41" s="19">
        <v>765</v>
      </c>
      <c r="CE41" s="19">
        <v>0</v>
      </c>
      <c r="CF41" s="19">
        <v>0</v>
      </c>
      <c r="CG41" s="19">
        <v>0</v>
      </c>
      <c r="CH41" s="19">
        <v>0</v>
      </c>
      <c r="CI41" s="19">
        <v>8</v>
      </c>
      <c r="CJ41" s="19">
        <v>0</v>
      </c>
      <c r="CK41" s="19">
        <v>8</v>
      </c>
      <c r="CL41" s="19">
        <v>4</v>
      </c>
    </row>
    <row r="42" spans="2:90" ht="20.100000000000001" customHeight="1" thickBot="1" x14ac:dyDescent="0.25">
      <c r="B42" s="4" t="s">
        <v>228</v>
      </c>
      <c r="C42" s="19">
        <v>299</v>
      </c>
      <c r="D42" s="19">
        <v>14</v>
      </c>
      <c r="E42" s="19">
        <v>244</v>
      </c>
      <c r="F42" s="19">
        <v>362</v>
      </c>
      <c r="G42" s="19">
        <v>2</v>
      </c>
      <c r="H42" s="19">
        <v>0</v>
      </c>
      <c r="I42" s="19">
        <v>1</v>
      </c>
      <c r="J42" s="19">
        <v>4</v>
      </c>
      <c r="K42" s="19">
        <v>3</v>
      </c>
      <c r="L42" s="19">
        <v>0</v>
      </c>
      <c r="M42" s="19">
        <v>0</v>
      </c>
      <c r="N42" s="19">
        <v>4</v>
      </c>
      <c r="O42" s="19">
        <v>0</v>
      </c>
      <c r="P42" s="19">
        <v>0</v>
      </c>
      <c r="Q42" s="19">
        <v>0</v>
      </c>
      <c r="R42" s="19">
        <v>0</v>
      </c>
      <c r="S42" s="19">
        <v>7</v>
      </c>
      <c r="T42" s="19">
        <v>7</v>
      </c>
      <c r="U42" s="19">
        <v>18</v>
      </c>
      <c r="V42" s="19">
        <v>1</v>
      </c>
      <c r="W42" s="19">
        <v>101</v>
      </c>
      <c r="X42" s="19">
        <v>0</v>
      </c>
      <c r="Y42" s="19">
        <v>89</v>
      </c>
      <c r="Z42" s="19">
        <v>121</v>
      </c>
      <c r="AA42" s="19">
        <v>0</v>
      </c>
      <c r="AB42" s="19">
        <v>0</v>
      </c>
      <c r="AC42" s="19">
        <v>0</v>
      </c>
      <c r="AD42" s="19">
        <v>0</v>
      </c>
      <c r="AE42" s="19">
        <v>2</v>
      </c>
      <c r="AF42" s="19">
        <v>0</v>
      </c>
      <c r="AG42" s="19">
        <v>4</v>
      </c>
      <c r="AH42" s="19">
        <v>2</v>
      </c>
      <c r="AI42" s="19">
        <v>0</v>
      </c>
      <c r="AJ42" s="19">
        <v>0</v>
      </c>
      <c r="AK42" s="19">
        <v>0</v>
      </c>
      <c r="AL42" s="19">
        <v>0</v>
      </c>
      <c r="AM42" s="19">
        <v>8</v>
      </c>
      <c r="AN42" s="19">
        <v>2</v>
      </c>
      <c r="AO42" s="19">
        <v>4</v>
      </c>
      <c r="AP42" s="19">
        <v>10</v>
      </c>
      <c r="AQ42" s="19">
        <v>58</v>
      </c>
      <c r="AR42" s="19">
        <v>0</v>
      </c>
      <c r="AS42" s="19">
        <v>37</v>
      </c>
      <c r="AT42" s="19">
        <v>61</v>
      </c>
      <c r="AU42" s="19">
        <v>1</v>
      </c>
      <c r="AV42" s="19">
        <v>0</v>
      </c>
      <c r="AW42" s="19">
        <v>1</v>
      </c>
      <c r="AX42" s="19">
        <v>1</v>
      </c>
      <c r="AY42" s="19">
        <v>8</v>
      </c>
      <c r="AZ42" s="19">
        <v>0</v>
      </c>
      <c r="BA42" s="19">
        <v>9</v>
      </c>
      <c r="BB42" s="19">
        <v>3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2</v>
      </c>
      <c r="BT42" s="19">
        <v>0</v>
      </c>
      <c r="BU42" s="19">
        <v>1</v>
      </c>
      <c r="BV42" s="19">
        <v>1</v>
      </c>
      <c r="BW42" s="19">
        <v>10</v>
      </c>
      <c r="BX42" s="19">
        <v>5</v>
      </c>
      <c r="BY42" s="19">
        <v>9</v>
      </c>
      <c r="BZ42" s="19">
        <v>6</v>
      </c>
      <c r="CA42" s="19">
        <v>97</v>
      </c>
      <c r="CB42" s="19">
        <v>0</v>
      </c>
      <c r="CC42" s="19">
        <v>69</v>
      </c>
      <c r="CD42" s="19">
        <v>148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2</v>
      </c>
      <c r="CL42" s="19">
        <v>0</v>
      </c>
    </row>
    <row r="43" spans="2:90" ht="20.100000000000001" customHeight="1" thickBot="1" x14ac:dyDescent="0.25">
      <c r="B43" s="4" t="s">
        <v>229</v>
      </c>
      <c r="C43" s="19">
        <v>210</v>
      </c>
      <c r="D43" s="19">
        <v>5</v>
      </c>
      <c r="E43" s="19">
        <v>171</v>
      </c>
      <c r="F43" s="19">
        <v>197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5</v>
      </c>
      <c r="T43" s="19">
        <v>3</v>
      </c>
      <c r="U43" s="19">
        <v>4</v>
      </c>
      <c r="V43" s="19">
        <v>5</v>
      </c>
      <c r="W43" s="19">
        <v>80</v>
      </c>
      <c r="X43" s="19">
        <v>0</v>
      </c>
      <c r="Y43" s="19">
        <v>62</v>
      </c>
      <c r="Z43" s="19">
        <v>81</v>
      </c>
      <c r="AA43" s="19">
        <v>1</v>
      </c>
      <c r="AB43" s="19">
        <v>0</v>
      </c>
      <c r="AC43" s="19">
        <v>1</v>
      </c>
      <c r="AD43" s="19">
        <v>0</v>
      </c>
      <c r="AE43" s="19">
        <v>6</v>
      </c>
      <c r="AF43" s="19">
        <v>0</v>
      </c>
      <c r="AG43" s="19">
        <v>4</v>
      </c>
      <c r="AH43" s="19">
        <v>7</v>
      </c>
      <c r="AI43" s="19">
        <v>0</v>
      </c>
      <c r="AJ43" s="19">
        <v>0</v>
      </c>
      <c r="AK43" s="19">
        <v>0</v>
      </c>
      <c r="AL43" s="19">
        <v>0</v>
      </c>
      <c r="AM43" s="19">
        <v>3</v>
      </c>
      <c r="AN43" s="19">
        <v>0</v>
      </c>
      <c r="AO43" s="19">
        <v>2</v>
      </c>
      <c r="AP43" s="19">
        <v>2</v>
      </c>
      <c r="AQ43" s="19">
        <v>35</v>
      </c>
      <c r="AR43" s="19">
        <v>0</v>
      </c>
      <c r="AS43" s="19">
        <v>27</v>
      </c>
      <c r="AT43" s="19">
        <v>25</v>
      </c>
      <c r="AU43" s="19">
        <v>4</v>
      </c>
      <c r="AV43" s="19">
        <v>0</v>
      </c>
      <c r="AW43" s="19">
        <v>0</v>
      </c>
      <c r="AX43" s="19">
        <v>4</v>
      </c>
      <c r="AY43" s="19">
        <v>0</v>
      </c>
      <c r="AZ43" s="19">
        <v>0</v>
      </c>
      <c r="BA43" s="19">
        <v>1</v>
      </c>
      <c r="BB43" s="19">
        <v>1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9</v>
      </c>
      <c r="BX43" s="19">
        <v>2</v>
      </c>
      <c r="BY43" s="19">
        <v>12</v>
      </c>
      <c r="BZ43" s="19">
        <v>4</v>
      </c>
      <c r="CA43" s="19">
        <v>67</v>
      </c>
      <c r="CB43" s="19">
        <v>0</v>
      </c>
      <c r="CC43" s="19">
        <v>58</v>
      </c>
      <c r="CD43" s="19">
        <v>68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</row>
    <row r="44" spans="2:90" ht="20.100000000000001" customHeight="1" thickBot="1" x14ac:dyDescent="0.25">
      <c r="B44" s="4" t="s">
        <v>230</v>
      </c>
      <c r="C44" s="19">
        <v>363</v>
      </c>
      <c r="D44" s="19">
        <v>3</v>
      </c>
      <c r="E44" s="19">
        <v>371</v>
      </c>
      <c r="F44" s="19">
        <v>362</v>
      </c>
      <c r="G44" s="19">
        <v>1</v>
      </c>
      <c r="H44" s="19">
        <v>0</v>
      </c>
      <c r="I44" s="19">
        <v>1</v>
      </c>
      <c r="J44" s="19">
        <v>0</v>
      </c>
      <c r="K44" s="19">
        <v>1</v>
      </c>
      <c r="L44" s="19">
        <v>0</v>
      </c>
      <c r="M44" s="19">
        <v>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15</v>
      </c>
      <c r="T44" s="19">
        <v>2</v>
      </c>
      <c r="U44" s="19">
        <v>16</v>
      </c>
      <c r="V44" s="19">
        <v>10</v>
      </c>
      <c r="W44" s="19">
        <v>105</v>
      </c>
      <c r="X44" s="19">
        <v>0</v>
      </c>
      <c r="Y44" s="19">
        <v>128</v>
      </c>
      <c r="Z44" s="19">
        <v>121</v>
      </c>
      <c r="AA44" s="19">
        <v>2</v>
      </c>
      <c r="AB44" s="19">
        <v>0</v>
      </c>
      <c r="AC44" s="19">
        <v>1</v>
      </c>
      <c r="AD44" s="19">
        <v>1</v>
      </c>
      <c r="AE44" s="19">
        <v>9</v>
      </c>
      <c r="AF44" s="19">
        <v>0</v>
      </c>
      <c r="AG44" s="19">
        <v>7</v>
      </c>
      <c r="AH44" s="19">
        <v>7</v>
      </c>
      <c r="AI44" s="19">
        <v>0</v>
      </c>
      <c r="AJ44" s="19">
        <v>0</v>
      </c>
      <c r="AK44" s="19">
        <v>0</v>
      </c>
      <c r="AL44" s="19">
        <v>0</v>
      </c>
      <c r="AM44" s="19">
        <v>6</v>
      </c>
      <c r="AN44" s="19">
        <v>1</v>
      </c>
      <c r="AO44" s="19">
        <v>7</v>
      </c>
      <c r="AP44" s="19">
        <v>2</v>
      </c>
      <c r="AQ44" s="19">
        <v>77</v>
      </c>
      <c r="AR44" s="19">
        <v>0</v>
      </c>
      <c r="AS44" s="19">
        <v>77</v>
      </c>
      <c r="AT44" s="19">
        <v>75</v>
      </c>
      <c r="AU44" s="19">
        <v>1</v>
      </c>
      <c r="AV44" s="19">
        <v>0</v>
      </c>
      <c r="AW44" s="19">
        <v>0</v>
      </c>
      <c r="AX44" s="19">
        <v>1</v>
      </c>
      <c r="AY44" s="19">
        <v>6</v>
      </c>
      <c r="AZ44" s="19">
        <v>0</v>
      </c>
      <c r="BA44" s="19">
        <v>3</v>
      </c>
      <c r="BB44" s="19">
        <v>4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1</v>
      </c>
      <c r="BL44" s="19">
        <v>0</v>
      </c>
      <c r="BM44" s="19">
        <v>0</v>
      </c>
      <c r="BN44" s="19">
        <v>1</v>
      </c>
      <c r="BO44" s="19">
        <v>0</v>
      </c>
      <c r="BP44" s="19">
        <v>0</v>
      </c>
      <c r="BQ44" s="19">
        <v>0</v>
      </c>
      <c r="BR44" s="19">
        <v>0</v>
      </c>
      <c r="BS44" s="19">
        <v>5</v>
      </c>
      <c r="BT44" s="19">
        <v>0</v>
      </c>
      <c r="BU44" s="19">
        <v>2</v>
      </c>
      <c r="BV44" s="19">
        <v>4</v>
      </c>
      <c r="BW44" s="19">
        <v>11</v>
      </c>
      <c r="BX44" s="19">
        <v>0</v>
      </c>
      <c r="BY44" s="19">
        <v>6</v>
      </c>
      <c r="BZ44" s="19">
        <v>9</v>
      </c>
      <c r="CA44" s="19">
        <v>121</v>
      </c>
      <c r="CB44" s="19">
        <v>0</v>
      </c>
      <c r="CC44" s="19">
        <v>117</v>
      </c>
      <c r="CD44" s="19">
        <v>126</v>
      </c>
      <c r="CE44" s="19">
        <v>0</v>
      </c>
      <c r="CF44" s="19">
        <v>0</v>
      </c>
      <c r="CG44" s="19">
        <v>0</v>
      </c>
      <c r="CH44" s="19">
        <v>0</v>
      </c>
      <c r="CI44" s="19">
        <v>2</v>
      </c>
      <c r="CJ44" s="19">
        <v>0</v>
      </c>
      <c r="CK44" s="19">
        <v>2</v>
      </c>
      <c r="CL44" s="19">
        <v>1</v>
      </c>
    </row>
    <row r="45" spans="2:90" ht="20.100000000000001" customHeight="1" thickBot="1" x14ac:dyDescent="0.25">
      <c r="B45" s="4" t="s">
        <v>231</v>
      </c>
      <c r="C45" s="19">
        <v>965</v>
      </c>
      <c r="D45" s="19">
        <v>21</v>
      </c>
      <c r="E45" s="19">
        <v>931</v>
      </c>
      <c r="F45" s="19">
        <v>796</v>
      </c>
      <c r="G45" s="19">
        <v>5</v>
      </c>
      <c r="H45" s="19">
        <v>0</v>
      </c>
      <c r="I45" s="19">
        <v>9</v>
      </c>
      <c r="J45" s="19">
        <v>7</v>
      </c>
      <c r="K45" s="19">
        <v>23</v>
      </c>
      <c r="L45" s="19">
        <v>0</v>
      </c>
      <c r="M45" s="19">
        <v>18</v>
      </c>
      <c r="N45" s="19">
        <v>9</v>
      </c>
      <c r="O45" s="19">
        <v>0</v>
      </c>
      <c r="P45" s="19">
        <v>0</v>
      </c>
      <c r="Q45" s="19">
        <v>0</v>
      </c>
      <c r="R45" s="19">
        <v>1</v>
      </c>
      <c r="S45" s="19">
        <v>35</v>
      </c>
      <c r="T45" s="19">
        <v>11</v>
      </c>
      <c r="U45" s="19">
        <v>42</v>
      </c>
      <c r="V45" s="19">
        <v>11</v>
      </c>
      <c r="W45" s="19">
        <v>311</v>
      </c>
      <c r="X45" s="19">
        <v>0</v>
      </c>
      <c r="Y45" s="19">
        <v>326</v>
      </c>
      <c r="Z45" s="19">
        <v>276</v>
      </c>
      <c r="AA45" s="19">
        <v>1</v>
      </c>
      <c r="AB45" s="19">
        <v>0</v>
      </c>
      <c r="AC45" s="19">
        <v>2</v>
      </c>
      <c r="AD45" s="19">
        <v>0</v>
      </c>
      <c r="AE45" s="19">
        <v>15</v>
      </c>
      <c r="AF45" s="19">
        <v>0</v>
      </c>
      <c r="AG45" s="19">
        <v>10</v>
      </c>
      <c r="AH45" s="19">
        <v>16</v>
      </c>
      <c r="AI45" s="19">
        <v>0</v>
      </c>
      <c r="AJ45" s="19">
        <v>0</v>
      </c>
      <c r="AK45" s="19">
        <v>0</v>
      </c>
      <c r="AL45" s="19">
        <v>0</v>
      </c>
      <c r="AM45" s="19">
        <v>17</v>
      </c>
      <c r="AN45" s="19">
        <v>3</v>
      </c>
      <c r="AO45" s="19">
        <v>17</v>
      </c>
      <c r="AP45" s="19">
        <v>5</v>
      </c>
      <c r="AQ45" s="19">
        <v>171</v>
      </c>
      <c r="AR45" s="19">
        <v>0</v>
      </c>
      <c r="AS45" s="19">
        <v>172</v>
      </c>
      <c r="AT45" s="19">
        <v>112</v>
      </c>
      <c r="AU45" s="19">
        <v>5</v>
      </c>
      <c r="AV45" s="19">
        <v>0</v>
      </c>
      <c r="AW45" s="19">
        <v>3</v>
      </c>
      <c r="AX45" s="19">
        <v>6</v>
      </c>
      <c r="AY45" s="19">
        <v>13</v>
      </c>
      <c r="AZ45" s="19">
        <v>0</v>
      </c>
      <c r="BA45" s="19">
        <v>15</v>
      </c>
      <c r="BB45" s="19">
        <v>3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33</v>
      </c>
      <c r="BT45" s="19">
        <v>0</v>
      </c>
      <c r="BU45" s="19">
        <v>30</v>
      </c>
      <c r="BV45" s="19">
        <v>27</v>
      </c>
      <c r="BW45" s="19">
        <v>26</v>
      </c>
      <c r="BX45" s="19">
        <v>7</v>
      </c>
      <c r="BY45" s="19">
        <v>29</v>
      </c>
      <c r="BZ45" s="19">
        <v>18</v>
      </c>
      <c r="CA45" s="19">
        <v>310</v>
      </c>
      <c r="CB45" s="19">
        <v>0</v>
      </c>
      <c r="CC45" s="19">
        <v>258</v>
      </c>
      <c r="CD45" s="19">
        <v>305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</row>
    <row r="46" spans="2:90" ht="20.100000000000001" customHeight="1" thickBot="1" x14ac:dyDescent="0.25">
      <c r="B46" s="4" t="s">
        <v>232</v>
      </c>
      <c r="C46" s="19">
        <v>348</v>
      </c>
      <c r="D46" s="19">
        <v>4</v>
      </c>
      <c r="E46" s="19">
        <v>274</v>
      </c>
      <c r="F46" s="19">
        <v>288</v>
      </c>
      <c r="G46" s="19">
        <v>0</v>
      </c>
      <c r="H46" s="19">
        <v>0</v>
      </c>
      <c r="I46" s="19">
        <v>1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14</v>
      </c>
      <c r="T46" s="19">
        <v>3</v>
      </c>
      <c r="U46" s="19">
        <v>22</v>
      </c>
      <c r="V46" s="19">
        <v>0</v>
      </c>
      <c r="W46" s="19">
        <v>108</v>
      </c>
      <c r="X46" s="19">
        <v>1</v>
      </c>
      <c r="Y46" s="19">
        <v>83</v>
      </c>
      <c r="Z46" s="19">
        <v>97</v>
      </c>
      <c r="AA46" s="19">
        <v>3</v>
      </c>
      <c r="AB46" s="19">
        <v>0</v>
      </c>
      <c r="AC46" s="19">
        <v>3</v>
      </c>
      <c r="AD46" s="19">
        <v>1</v>
      </c>
      <c r="AE46" s="19">
        <v>5</v>
      </c>
      <c r="AF46" s="19">
        <v>0</v>
      </c>
      <c r="AG46" s="19">
        <v>4</v>
      </c>
      <c r="AH46" s="19">
        <v>6</v>
      </c>
      <c r="AI46" s="19">
        <v>0</v>
      </c>
      <c r="AJ46" s="19">
        <v>0</v>
      </c>
      <c r="AK46" s="19">
        <v>0</v>
      </c>
      <c r="AL46" s="19">
        <v>0</v>
      </c>
      <c r="AM46" s="19">
        <v>6</v>
      </c>
      <c r="AN46" s="19">
        <v>0</v>
      </c>
      <c r="AO46" s="19">
        <v>6</v>
      </c>
      <c r="AP46" s="19">
        <v>1</v>
      </c>
      <c r="AQ46" s="19">
        <v>51</v>
      </c>
      <c r="AR46" s="19">
        <v>0</v>
      </c>
      <c r="AS46" s="19">
        <v>30</v>
      </c>
      <c r="AT46" s="19">
        <v>56</v>
      </c>
      <c r="AU46" s="19">
        <v>1</v>
      </c>
      <c r="AV46" s="19">
        <v>0</v>
      </c>
      <c r="AW46" s="19">
        <v>2</v>
      </c>
      <c r="AX46" s="19">
        <v>0</v>
      </c>
      <c r="AY46" s="19">
        <v>3</v>
      </c>
      <c r="AZ46" s="19">
        <v>0</v>
      </c>
      <c r="BA46" s="19">
        <v>5</v>
      </c>
      <c r="BB46" s="19">
        <v>4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2</v>
      </c>
      <c r="BL46" s="19">
        <v>0</v>
      </c>
      <c r="BM46" s="19">
        <v>4</v>
      </c>
      <c r="BN46" s="19">
        <v>2</v>
      </c>
      <c r="BO46" s="19">
        <v>0</v>
      </c>
      <c r="BP46" s="19">
        <v>0</v>
      </c>
      <c r="BQ46" s="19">
        <v>0</v>
      </c>
      <c r="BR46" s="19">
        <v>0</v>
      </c>
      <c r="BS46" s="19">
        <v>5</v>
      </c>
      <c r="BT46" s="19">
        <v>0</v>
      </c>
      <c r="BU46" s="19">
        <v>7</v>
      </c>
      <c r="BV46" s="19">
        <v>2</v>
      </c>
      <c r="BW46" s="19">
        <v>20</v>
      </c>
      <c r="BX46" s="19">
        <v>0</v>
      </c>
      <c r="BY46" s="19">
        <v>20</v>
      </c>
      <c r="BZ46" s="19">
        <v>6</v>
      </c>
      <c r="CA46" s="19">
        <v>130</v>
      </c>
      <c r="CB46" s="19">
        <v>0</v>
      </c>
      <c r="CC46" s="19">
        <v>87</v>
      </c>
      <c r="CD46" s="19">
        <v>112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</row>
    <row r="47" spans="2:90" ht="20.100000000000001" customHeight="1" thickBot="1" x14ac:dyDescent="0.25">
      <c r="B47" s="4" t="s">
        <v>233</v>
      </c>
      <c r="C47" s="19">
        <v>1371</v>
      </c>
      <c r="D47" s="19">
        <v>31</v>
      </c>
      <c r="E47" s="19">
        <v>1093</v>
      </c>
      <c r="F47" s="19">
        <v>1040</v>
      </c>
      <c r="G47" s="19">
        <v>5</v>
      </c>
      <c r="H47" s="19">
        <v>0</v>
      </c>
      <c r="I47" s="19">
        <v>5</v>
      </c>
      <c r="J47" s="19">
        <v>5</v>
      </c>
      <c r="K47" s="19">
        <v>4</v>
      </c>
      <c r="L47" s="19">
        <v>0</v>
      </c>
      <c r="M47" s="19">
        <v>3</v>
      </c>
      <c r="N47" s="19">
        <v>1</v>
      </c>
      <c r="O47" s="19">
        <v>0</v>
      </c>
      <c r="P47" s="19">
        <v>0</v>
      </c>
      <c r="Q47" s="19">
        <v>0</v>
      </c>
      <c r="R47" s="19">
        <v>0</v>
      </c>
      <c r="S47" s="19">
        <v>33</v>
      </c>
      <c r="T47" s="19">
        <v>9</v>
      </c>
      <c r="U47" s="19">
        <v>41</v>
      </c>
      <c r="V47" s="19">
        <v>14</v>
      </c>
      <c r="W47" s="19">
        <v>472</v>
      </c>
      <c r="X47" s="19">
        <v>0</v>
      </c>
      <c r="Y47" s="19">
        <v>327</v>
      </c>
      <c r="Z47" s="19">
        <v>394</v>
      </c>
      <c r="AA47" s="19">
        <v>5</v>
      </c>
      <c r="AB47" s="19">
        <v>3</v>
      </c>
      <c r="AC47" s="19">
        <v>6</v>
      </c>
      <c r="AD47" s="19">
        <v>3</v>
      </c>
      <c r="AE47" s="19">
        <v>18</v>
      </c>
      <c r="AF47" s="19">
        <v>0</v>
      </c>
      <c r="AG47" s="19">
        <v>17</v>
      </c>
      <c r="AH47" s="19">
        <v>15</v>
      </c>
      <c r="AI47" s="19">
        <v>0</v>
      </c>
      <c r="AJ47" s="19">
        <v>0</v>
      </c>
      <c r="AK47" s="19">
        <v>0</v>
      </c>
      <c r="AL47" s="19">
        <v>0</v>
      </c>
      <c r="AM47" s="19">
        <v>14</v>
      </c>
      <c r="AN47" s="19">
        <v>7</v>
      </c>
      <c r="AO47" s="19">
        <v>21</v>
      </c>
      <c r="AP47" s="19">
        <v>14</v>
      </c>
      <c r="AQ47" s="19">
        <v>259</v>
      </c>
      <c r="AR47" s="19">
        <v>0</v>
      </c>
      <c r="AS47" s="19">
        <v>249</v>
      </c>
      <c r="AT47" s="19">
        <v>154</v>
      </c>
      <c r="AU47" s="19">
        <v>5</v>
      </c>
      <c r="AV47" s="19">
        <v>0</v>
      </c>
      <c r="AW47" s="19">
        <v>3</v>
      </c>
      <c r="AX47" s="19">
        <v>4</v>
      </c>
      <c r="AY47" s="19">
        <v>11</v>
      </c>
      <c r="AZ47" s="19">
        <v>0</v>
      </c>
      <c r="BA47" s="19">
        <v>14</v>
      </c>
      <c r="BB47" s="19">
        <v>2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13</v>
      </c>
      <c r="BL47" s="19">
        <v>0</v>
      </c>
      <c r="BM47" s="19">
        <v>6</v>
      </c>
      <c r="BN47" s="19">
        <v>8</v>
      </c>
      <c r="BO47" s="19">
        <v>0</v>
      </c>
      <c r="BP47" s="19">
        <v>0</v>
      </c>
      <c r="BQ47" s="19">
        <v>0</v>
      </c>
      <c r="BR47" s="19">
        <v>0</v>
      </c>
      <c r="BS47" s="19">
        <v>20</v>
      </c>
      <c r="BT47" s="19">
        <v>0</v>
      </c>
      <c r="BU47" s="19">
        <v>20</v>
      </c>
      <c r="BV47" s="19">
        <v>22</v>
      </c>
      <c r="BW47" s="19">
        <v>26</v>
      </c>
      <c r="BX47" s="19">
        <v>12</v>
      </c>
      <c r="BY47" s="19">
        <v>19</v>
      </c>
      <c r="BZ47" s="19">
        <v>26</v>
      </c>
      <c r="CA47" s="19">
        <v>486</v>
      </c>
      <c r="CB47" s="19">
        <v>0</v>
      </c>
      <c r="CC47" s="19">
        <v>362</v>
      </c>
      <c r="CD47" s="19">
        <v>378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</row>
    <row r="48" spans="2:90" ht="20.100000000000001" customHeight="1" thickBot="1" x14ac:dyDescent="0.25">
      <c r="B48" s="4" t="s">
        <v>234</v>
      </c>
      <c r="C48" s="19">
        <v>228</v>
      </c>
      <c r="D48" s="19">
        <v>14</v>
      </c>
      <c r="E48" s="19">
        <v>208</v>
      </c>
      <c r="F48" s="19">
        <v>194</v>
      </c>
      <c r="G48" s="19">
        <v>2</v>
      </c>
      <c r="H48" s="19">
        <v>0</v>
      </c>
      <c r="I48" s="19">
        <v>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11</v>
      </c>
      <c r="T48" s="19">
        <v>8</v>
      </c>
      <c r="U48" s="19">
        <v>17</v>
      </c>
      <c r="V48" s="19">
        <v>7</v>
      </c>
      <c r="W48" s="19">
        <v>68</v>
      </c>
      <c r="X48" s="19">
        <v>0</v>
      </c>
      <c r="Y48" s="19">
        <v>69</v>
      </c>
      <c r="Z48" s="19">
        <v>61</v>
      </c>
      <c r="AA48" s="19">
        <v>1</v>
      </c>
      <c r="AB48" s="19">
        <v>0</v>
      </c>
      <c r="AC48" s="19">
        <v>1</v>
      </c>
      <c r="AD48" s="19">
        <v>0</v>
      </c>
      <c r="AE48" s="19">
        <v>1</v>
      </c>
      <c r="AF48" s="19">
        <v>0</v>
      </c>
      <c r="AG48" s="19">
        <v>1</v>
      </c>
      <c r="AH48" s="19">
        <v>1</v>
      </c>
      <c r="AI48" s="19">
        <v>0</v>
      </c>
      <c r="AJ48" s="19">
        <v>0</v>
      </c>
      <c r="AK48" s="19">
        <v>0</v>
      </c>
      <c r="AL48" s="19">
        <v>0</v>
      </c>
      <c r="AM48" s="19">
        <v>2</v>
      </c>
      <c r="AN48" s="19">
        <v>1</v>
      </c>
      <c r="AO48" s="19">
        <v>2</v>
      </c>
      <c r="AP48" s="19">
        <v>1</v>
      </c>
      <c r="AQ48" s="19">
        <v>44</v>
      </c>
      <c r="AR48" s="19">
        <v>0</v>
      </c>
      <c r="AS48" s="19">
        <v>35</v>
      </c>
      <c r="AT48" s="19">
        <v>25</v>
      </c>
      <c r="AU48" s="19">
        <v>0</v>
      </c>
      <c r="AV48" s="19">
        <v>0</v>
      </c>
      <c r="AW48" s="19">
        <v>0</v>
      </c>
      <c r="AX48" s="19">
        <v>0</v>
      </c>
      <c r="AY48" s="19">
        <v>5</v>
      </c>
      <c r="AZ48" s="19">
        <v>0</v>
      </c>
      <c r="BA48" s="19">
        <v>5</v>
      </c>
      <c r="BB48" s="19">
        <v>1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12</v>
      </c>
      <c r="BT48" s="19">
        <v>0</v>
      </c>
      <c r="BU48" s="19">
        <v>10</v>
      </c>
      <c r="BV48" s="19">
        <v>15</v>
      </c>
      <c r="BW48" s="19">
        <v>10</v>
      </c>
      <c r="BX48" s="19">
        <v>5</v>
      </c>
      <c r="BY48" s="19">
        <v>7</v>
      </c>
      <c r="BZ48" s="19">
        <v>8</v>
      </c>
      <c r="CA48" s="19">
        <v>72</v>
      </c>
      <c r="CB48" s="19">
        <v>0</v>
      </c>
      <c r="CC48" s="19">
        <v>59</v>
      </c>
      <c r="CD48" s="19">
        <v>75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</row>
    <row r="49" spans="2:91" ht="20.100000000000001" customHeight="1" thickBot="1" x14ac:dyDescent="0.25">
      <c r="B49" s="4" t="s">
        <v>235</v>
      </c>
      <c r="C49" s="19">
        <v>138</v>
      </c>
      <c r="D49" s="19">
        <v>1</v>
      </c>
      <c r="E49" s="19">
        <v>99</v>
      </c>
      <c r="F49" s="19">
        <v>140</v>
      </c>
      <c r="G49" s="19">
        <v>1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5</v>
      </c>
      <c r="T49" s="19">
        <v>0</v>
      </c>
      <c r="U49" s="19">
        <v>7</v>
      </c>
      <c r="V49" s="19">
        <v>2</v>
      </c>
      <c r="W49" s="19">
        <v>56</v>
      </c>
      <c r="X49" s="19">
        <v>0</v>
      </c>
      <c r="Y49" s="19">
        <v>31</v>
      </c>
      <c r="Z49" s="19">
        <v>52</v>
      </c>
      <c r="AA49" s="19">
        <v>1</v>
      </c>
      <c r="AB49" s="19">
        <v>0</v>
      </c>
      <c r="AC49" s="19">
        <v>0</v>
      </c>
      <c r="AD49" s="19">
        <v>1</v>
      </c>
      <c r="AE49" s="19">
        <v>4</v>
      </c>
      <c r="AF49" s="19">
        <v>0</v>
      </c>
      <c r="AG49" s="19">
        <v>2</v>
      </c>
      <c r="AH49" s="19">
        <v>5</v>
      </c>
      <c r="AI49" s="19">
        <v>0</v>
      </c>
      <c r="AJ49" s="19">
        <v>0</v>
      </c>
      <c r="AK49" s="19">
        <v>0</v>
      </c>
      <c r="AL49" s="19">
        <v>0</v>
      </c>
      <c r="AM49" s="19">
        <v>1</v>
      </c>
      <c r="AN49" s="19">
        <v>0</v>
      </c>
      <c r="AO49" s="19">
        <v>3</v>
      </c>
      <c r="AP49" s="19">
        <v>0</v>
      </c>
      <c r="AQ49" s="19">
        <v>21</v>
      </c>
      <c r="AR49" s="19">
        <v>1</v>
      </c>
      <c r="AS49" s="19">
        <v>18</v>
      </c>
      <c r="AT49" s="19">
        <v>14</v>
      </c>
      <c r="AU49" s="19">
        <v>0</v>
      </c>
      <c r="AV49" s="19">
        <v>0</v>
      </c>
      <c r="AW49" s="19">
        <v>1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1</v>
      </c>
      <c r="BV49" s="19">
        <v>0</v>
      </c>
      <c r="BW49" s="19">
        <v>9</v>
      </c>
      <c r="BX49" s="19">
        <v>0</v>
      </c>
      <c r="BY49" s="19">
        <v>5</v>
      </c>
      <c r="BZ49" s="19">
        <v>8</v>
      </c>
      <c r="CA49" s="19">
        <v>40</v>
      </c>
      <c r="CB49" s="19">
        <v>0</v>
      </c>
      <c r="CC49" s="19">
        <v>31</v>
      </c>
      <c r="CD49" s="19">
        <v>57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</row>
    <row r="50" spans="2:91" ht="20.100000000000001" customHeight="1" thickBot="1" x14ac:dyDescent="0.25">
      <c r="B50" s="4" t="s">
        <v>236</v>
      </c>
      <c r="C50" s="19">
        <v>397</v>
      </c>
      <c r="D50" s="19">
        <v>12</v>
      </c>
      <c r="E50" s="19">
        <v>308</v>
      </c>
      <c r="F50" s="19">
        <v>637</v>
      </c>
      <c r="G50" s="19">
        <v>0</v>
      </c>
      <c r="H50" s="19">
        <v>0</v>
      </c>
      <c r="I50" s="19">
        <v>0</v>
      </c>
      <c r="J50" s="19">
        <v>1</v>
      </c>
      <c r="K50" s="19">
        <v>3</v>
      </c>
      <c r="L50" s="19">
        <v>0</v>
      </c>
      <c r="M50" s="19">
        <v>3</v>
      </c>
      <c r="N50" s="19">
        <v>0</v>
      </c>
      <c r="O50" s="19">
        <v>0</v>
      </c>
      <c r="P50" s="19">
        <v>0</v>
      </c>
      <c r="Q50" s="19">
        <v>1</v>
      </c>
      <c r="R50" s="19">
        <v>0</v>
      </c>
      <c r="S50" s="19">
        <v>16</v>
      </c>
      <c r="T50" s="19">
        <v>7</v>
      </c>
      <c r="U50" s="19">
        <v>23</v>
      </c>
      <c r="V50" s="19">
        <v>14</v>
      </c>
      <c r="W50" s="19">
        <v>148</v>
      </c>
      <c r="X50" s="19">
        <v>1</v>
      </c>
      <c r="Y50" s="19">
        <v>123</v>
      </c>
      <c r="Z50" s="19">
        <v>229</v>
      </c>
      <c r="AA50" s="19">
        <v>1</v>
      </c>
      <c r="AB50" s="19">
        <v>0</v>
      </c>
      <c r="AC50" s="19">
        <v>0</v>
      </c>
      <c r="AD50" s="19">
        <v>1</v>
      </c>
      <c r="AE50" s="19">
        <v>2</v>
      </c>
      <c r="AF50" s="19">
        <v>0</v>
      </c>
      <c r="AG50" s="19">
        <v>0</v>
      </c>
      <c r="AH50" s="19">
        <v>3</v>
      </c>
      <c r="AI50" s="19">
        <v>0</v>
      </c>
      <c r="AJ50" s="19">
        <v>0</v>
      </c>
      <c r="AK50" s="19">
        <v>0</v>
      </c>
      <c r="AL50" s="19">
        <v>0</v>
      </c>
      <c r="AM50" s="19">
        <v>9</v>
      </c>
      <c r="AN50" s="19">
        <v>1</v>
      </c>
      <c r="AO50" s="19">
        <v>5</v>
      </c>
      <c r="AP50" s="19">
        <v>9</v>
      </c>
      <c r="AQ50" s="19">
        <v>91</v>
      </c>
      <c r="AR50" s="19">
        <v>0</v>
      </c>
      <c r="AS50" s="19">
        <v>57</v>
      </c>
      <c r="AT50" s="19">
        <v>130</v>
      </c>
      <c r="AU50" s="19">
        <v>2</v>
      </c>
      <c r="AV50" s="19">
        <v>0</v>
      </c>
      <c r="AW50" s="19">
        <v>3</v>
      </c>
      <c r="AX50" s="19">
        <v>3</v>
      </c>
      <c r="AY50" s="19">
        <v>5</v>
      </c>
      <c r="AZ50" s="19">
        <v>0</v>
      </c>
      <c r="BA50" s="19">
        <v>4</v>
      </c>
      <c r="BB50" s="19">
        <v>3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1</v>
      </c>
      <c r="BL50" s="19">
        <v>0</v>
      </c>
      <c r="BM50" s="19">
        <v>1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13</v>
      </c>
      <c r="BT50" s="19">
        <v>0</v>
      </c>
      <c r="BU50" s="19">
        <v>7</v>
      </c>
      <c r="BV50" s="19">
        <v>40</v>
      </c>
      <c r="BW50" s="19">
        <v>5</v>
      </c>
      <c r="BX50" s="19">
        <v>2</v>
      </c>
      <c r="BY50" s="19">
        <v>10</v>
      </c>
      <c r="BZ50" s="19">
        <v>13</v>
      </c>
      <c r="CA50" s="19">
        <v>101</v>
      </c>
      <c r="CB50" s="19">
        <v>1</v>
      </c>
      <c r="CC50" s="19">
        <v>71</v>
      </c>
      <c r="CD50" s="19">
        <v>191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</row>
    <row r="51" spans="2:91" ht="20.100000000000001" customHeight="1" thickBot="1" x14ac:dyDescent="0.25">
      <c r="B51" s="4" t="s">
        <v>237</v>
      </c>
      <c r="C51" s="19">
        <v>108</v>
      </c>
      <c r="D51" s="19">
        <v>1</v>
      </c>
      <c r="E51" s="19">
        <v>107</v>
      </c>
      <c r="F51" s="19">
        <v>105</v>
      </c>
      <c r="G51" s="19">
        <v>1</v>
      </c>
      <c r="H51" s="19">
        <v>0</v>
      </c>
      <c r="I51" s="19">
        <v>0</v>
      </c>
      <c r="J51" s="19">
        <v>1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10</v>
      </c>
      <c r="T51" s="19">
        <v>1</v>
      </c>
      <c r="U51" s="19">
        <v>10</v>
      </c>
      <c r="V51" s="19">
        <v>0</v>
      </c>
      <c r="W51" s="19">
        <v>32</v>
      </c>
      <c r="X51" s="19">
        <v>0</v>
      </c>
      <c r="Y51" s="19">
        <v>41</v>
      </c>
      <c r="Z51" s="19">
        <v>32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1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5</v>
      </c>
      <c r="AN51" s="19">
        <v>0</v>
      </c>
      <c r="AO51" s="19">
        <v>5</v>
      </c>
      <c r="AP51" s="19">
        <v>2</v>
      </c>
      <c r="AQ51" s="19">
        <v>23</v>
      </c>
      <c r="AR51" s="19">
        <v>0</v>
      </c>
      <c r="AS51" s="19">
        <v>18</v>
      </c>
      <c r="AT51" s="19">
        <v>26</v>
      </c>
      <c r="AU51" s="19">
        <v>1</v>
      </c>
      <c r="AV51" s="19">
        <v>0</v>
      </c>
      <c r="AW51" s="19">
        <v>1</v>
      </c>
      <c r="AX51" s="19">
        <v>0</v>
      </c>
      <c r="AY51" s="19">
        <v>1</v>
      </c>
      <c r="AZ51" s="19">
        <v>0</v>
      </c>
      <c r="BA51" s="19">
        <v>1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2</v>
      </c>
      <c r="BT51" s="19">
        <v>0</v>
      </c>
      <c r="BU51" s="19">
        <v>3</v>
      </c>
      <c r="BV51" s="19">
        <v>6</v>
      </c>
      <c r="BW51" s="19">
        <v>4</v>
      </c>
      <c r="BX51" s="19">
        <v>0</v>
      </c>
      <c r="BY51" s="19">
        <v>4</v>
      </c>
      <c r="BZ51" s="19">
        <v>0</v>
      </c>
      <c r="CA51" s="19">
        <v>29</v>
      </c>
      <c r="CB51" s="19">
        <v>0</v>
      </c>
      <c r="CC51" s="19">
        <v>23</v>
      </c>
      <c r="CD51" s="19">
        <v>38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</row>
    <row r="52" spans="2:91" ht="20.100000000000001" customHeight="1" thickBot="1" x14ac:dyDescent="0.25">
      <c r="B52" s="4" t="s">
        <v>238</v>
      </c>
      <c r="C52" s="19">
        <v>79</v>
      </c>
      <c r="D52" s="19">
        <v>5</v>
      </c>
      <c r="E52" s="19">
        <v>79</v>
      </c>
      <c r="F52" s="19">
        <v>64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2</v>
      </c>
      <c r="P52" s="19">
        <v>0</v>
      </c>
      <c r="Q52" s="19">
        <v>0</v>
      </c>
      <c r="R52" s="19">
        <v>2</v>
      </c>
      <c r="S52" s="19">
        <v>0</v>
      </c>
      <c r="T52" s="19">
        <v>0</v>
      </c>
      <c r="U52" s="19">
        <v>0</v>
      </c>
      <c r="V52" s="19">
        <v>0</v>
      </c>
      <c r="W52" s="19">
        <v>34</v>
      </c>
      <c r="X52" s="19">
        <v>0</v>
      </c>
      <c r="Y52" s="19">
        <v>37</v>
      </c>
      <c r="Z52" s="19">
        <v>21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1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1</v>
      </c>
      <c r="AN52" s="19">
        <v>2</v>
      </c>
      <c r="AO52" s="19">
        <v>3</v>
      </c>
      <c r="AP52" s="19">
        <v>0</v>
      </c>
      <c r="AQ52" s="19">
        <v>14</v>
      </c>
      <c r="AR52" s="19">
        <v>0</v>
      </c>
      <c r="AS52" s="19">
        <v>14</v>
      </c>
      <c r="AT52" s="19">
        <v>9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4</v>
      </c>
      <c r="BT52" s="19">
        <v>0</v>
      </c>
      <c r="BU52" s="19">
        <v>6</v>
      </c>
      <c r="BV52" s="19">
        <v>3</v>
      </c>
      <c r="BW52" s="19">
        <v>1</v>
      </c>
      <c r="BX52" s="19">
        <v>3</v>
      </c>
      <c r="BY52" s="19">
        <v>4</v>
      </c>
      <c r="BZ52" s="19">
        <v>5</v>
      </c>
      <c r="CA52" s="19">
        <v>23</v>
      </c>
      <c r="CB52" s="19">
        <v>0</v>
      </c>
      <c r="CC52" s="19">
        <v>14</v>
      </c>
      <c r="CD52" s="19">
        <v>24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</row>
    <row r="53" spans="2:91" ht="20.100000000000001" customHeight="1" thickBot="1" x14ac:dyDescent="0.25">
      <c r="B53" s="4" t="s">
        <v>239</v>
      </c>
      <c r="C53" s="19">
        <v>229</v>
      </c>
      <c r="D53" s="19">
        <v>7</v>
      </c>
      <c r="E53" s="19">
        <v>216</v>
      </c>
      <c r="F53" s="19">
        <v>202</v>
      </c>
      <c r="G53" s="19">
        <v>5</v>
      </c>
      <c r="H53" s="19">
        <v>0</v>
      </c>
      <c r="I53" s="19">
        <v>4</v>
      </c>
      <c r="J53" s="19">
        <v>5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11</v>
      </c>
      <c r="T53" s="19">
        <v>4</v>
      </c>
      <c r="U53" s="19">
        <v>14</v>
      </c>
      <c r="V53" s="19">
        <v>3</v>
      </c>
      <c r="W53" s="19">
        <v>80</v>
      </c>
      <c r="X53" s="19">
        <v>0</v>
      </c>
      <c r="Y53" s="19">
        <v>84</v>
      </c>
      <c r="Z53" s="19">
        <v>75</v>
      </c>
      <c r="AA53" s="19">
        <v>1</v>
      </c>
      <c r="AB53" s="19">
        <v>0</v>
      </c>
      <c r="AC53" s="19">
        <v>1</v>
      </c>
      <c r="AD53" s="19">
        <v>1</v>
      </c>
      <c r="AE53" s="19">
        <v>2</v>
      </c>
      <c r="AF53" s="19">
        <v>0</v>
      </c>
      <c r="AG53" s="19">
        <v>5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8</v>
      </c>
      <c r="AN53" s="19">
        <v>1</v>
      </c>
      <c r="AO53" s="19">
        <v>7</v>
      </c>
      <c r="AP53" s="19">
        <v>3</v>
      </c>
      <c r="AQ53" s="19">
        <v>31</v>
      </c>
      <c r="AR53" s="19">
        <v>0</v>
      </c>
      <c r="AS53" s="19">
        <v>32</v>
      </c>
      <c r="AT53" s="19">
        <v>23</v>
      </c>
      <c r="AU53" s="19">
        <v>1</v>
      </c>
      <c r="AV53" s="19">
        <v>0</v>
      </c>
      <c r="AW53" s="19">
        <v>0</v>
      </c>
      <c r="AX53" s="19">
        <v>1</v>
      </c>
      <c r="AY53" s="19">
        <v>3</v>
      </c>
      <c r="AZ53" s="19">
        <v>0</v>
      </c>
      <c r="BA53" s="19">
        <v>2</v>
      </c>
      <c r="BB53" s="19">
        <v>4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2</v>
      </c>
      <c r="BL53" s="19">
        <v>0</v>
      </c>
      <c r="BM53" s="19">
        <v>2</v>
      </c>
      <c r="BN53" s="19">
        <v>2</v>
      </c>
      <c r="BO53" s="19">
        <v>0</v>
      </c>
      <c r="BP53" s="19">
        <v>0</v>
      </c>
      <c r="BQ53" s="19">
        <v>0</v>
      </c>
      <c r="BR53" s="19">
        <v>0</v>
      </c>
      <c r="BS53" s="19">
        <v>9</v>
      </c>
      <c r="BT53" s="19">
        <v>0</v>
      </c>
      <c r="BU53" s="19">
        <v>5</v>
      </c>
      <c r="BV53" s="19">
        <v>10</v>
      </c>
      <c r="BW53" s="19">
        <v>11</v>
      </c>
      <c r="BX53" s="19">
        <v>2</v>
      </c>
      <c r="BY53" s="19">
        <v>8</v>
      </c>
      <c r="BZ53" s="19">
        <v>7</v>
      </c>
      <c r="CA53" s="19">
        <v>65</v>
      </c>
      <c r="CB53" s="19">
        <v>0</v>
      </c>
      <c r="CC53" s="19">
        <v>52</v>
      </c>
      <c r="CD53" s="19">
        <v>68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</row>
    <row r="54" spans="2:91" ht="20.100000000000001" customHeight="1" thickBot="1" x14ac:dyDescent="0.25">
      <c r="B54" s="4" t="s">
        <v>240</v>
      </c>
      <c r="C54" s="19">
        <v>2341</v>
      </c>
      <c r="D54" s="19">
        <v>79</v>
      </c>
      <c r="E54" s="19">
        <v>2287</v>
      </c>
      <c r="F54" s="19">
        <v>1766</v>
      </c>
      <c r="G54" s="19">
        <v>7</v>
      </c>
      <c r="H54" s="19">
        <v>0</v>
      </c>
      <c r="I54" s="19">
        <v>11</v>
      </c>
      <c r="J54" s="19">
        <v>7</v>
      </c>
      <c r="K54" s="19">
        <v>25</v>
      </c>
      <c r="L54" s="19">
        <v>0</v>
      </c>
      <c r="M54" s="19">
        <v>21</v>
      </c>
      <c r="N54" s="19">
        <v>15</v>
      </c>
      <c r="O54" s="19">
        <v>1</v>
      </c>
      <c r="P54" s="19">
        <v>0</v>
      </c>
      <c r="Q54" s="19">
        <v>1</v>
      </c>
      <c r="R54" s="19">
        <v>0</v>
      </c>
      <c r="S54" s="19">
        <v>83</v>
      </c>
      <c r="T54" s="19">
        <v>30</v>
      </c>
      <c r="U54" s="19">
        <v>105</v>
      </c>
      <c r="V54" s="19">
        <v>26</v>
      </c>
      <c r="W54" s="19">
        <v>730</v>
      </c>
      <c r="X54" s="19">
        <v>4</v>
      </c>
      <c r="Y54" s="19">
        <v>665</v>
      </c>
      <c r="Z54" s="19">
        <v>598</v>
      </c>
      <c r="AA54" s="19">
        <v>5</v>
      </c>
      <c r="AB54" s="19">
        <v>3</v>
      </c>
      <c r="AC54" s="19">
        <v>7</v>
      </c>
      <c r="AD54" s="19">
        <v>3</v>
      </c>
      <c r="AE54" s="19">
        <v>25</v>
      </c>
      <c r="AF54" s="19">
        <v>0</v>
      </c>
      <c r="AG54" s="19">
        <v>20</v>
      </c>
      <c r="AH54" s="19">
        <v>14</v>
      </c>
      <c r="AI54" s="19">
        <v>0</v>
      </c>
      <c r="AJ54" s="19">
        <v>0</v>
      </c>
      <c r="AK54" s="19">
        <v>0</v>
      </c>
      <c r="AL54" s="19">
        <v>0</v>
      </c>
      <c r="AM54" s="19">
        <v>27</v>
      </c>
      <c r="AN54" s="19">
        <v>10</v>
      </c>
      <c r="AO54" s="19">
        <v>36</v>
      </c>
      <c r="AP54" s="19">
        <v>20</v>
      </c>
      <c r="AQ54" s="19">
        <v>431</v>
      </c>
      <c r="AR54" s="19">
        <v>4</v>
      </c>
      <c r="AS54" s="19">
        <v>425</v>
      </c>
      <c r="AT54" s="19">
        <v>226</v>
      </c>
      <c r="AU54" s="19">
        <v>8</v>
      </c>
      <c r="AV54" s="19">
        <v>0</v>
      </c>
      <c r="AW54" s="19">
        <v>6</v>
      </c>
      <c r="AX54" s="19">
        <v>10</v>
      </c>
      <c r="AY54" s="19">
        <v>60</v>
      </c>
      <c r="AZ54" s="19">
        <v>0</v>
      </c>
      <c r="BA54" s="19">
        <v>49</v>
      </c>
      <c r="BB54" s="19">
        <v>62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6</v>
      </c>
      <c r="BL54" s="19">
        <v>0</v>
      </c>
      <c r="BM54" s="19">
        <v>5</v>
      </c>
      <c r="BN54" s="19">
        <v>4</v>
      </c>
      <c r="BO54" s="19">
        <v>0</v>
      </c>
      <c r="BP54" s="19">
        <v>0</v>
      </c>
      <c r="BQ54" s="19">
        <v>0</v>
      </c>
      <c r="BR54" s="19">
        <v>1</v>
      </c>
      <c r="BS54" s="19">
        <v>97</v>
      </c>
      <c r="BT54" s="19">
        <v>0</v>
      </c>
      <c r="BU54" s="19">
        <v>92</v>
      </c>
      <c r="BV54" s="19">
        <v>93</v>
      </c>
      <c r="BW54" s="19">
        <v>58</v>
      </c>
      <c r="BX54" s="19">
        <v>27</v>
      </c>
      <c r="BY54" s="19">
        <v>71</v>
      </c>
      <c r="BZ54" s="19">
        <v>43</v>
      </c>
      <c r="CA54" s="19">
        <v>778</v>
      </c>
      <c r="CB54" s="19">
        <v>1</v>
      </c>
      <c r="CC54" s="19">
        <v>773</v>
      </c>
      <c r="CD54" s="19">
        <v>644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</row>
    <row r="55" spans="2:91" ht="20.100000000000001" customHeight="1" thickBot="1" x14ac:dyDescent="0.25">
      <c r="B55" s="4" t="s">
        <v>241</v>
      </c>
      <c r="C55" s="19">
        <v>918</v>
      </c>
      <c r="D55" s="19">
        <v>41</v>
      </c>
      <c r="E55" s="19">
        <v>643</v>
      </c>
      <c r="F55" s="19">
        <v>1192</v>
      </c>
      <c r="G55" s="19">
        <v>2</v>
      </c>
      <c r="H55" s="19">
        <v>0</v>
      </c>
      <c r="I55" s="19">
        <v>6</v>
      </c>
      <c r="J55" s="19">
        <v>1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30</v>
      </c>
      <c r="T55" s="19">
        <v>20</v>
      </c>
      <c r="U55" s="19">
        <v>34</v>
      </c>
      <c r="V55" s="19">
        <v>24</v>
      </c>
      <c r="W55" s="19">
        <v>290</v>
      </c>
      <c r="X55" s="19">
        <v>0</v>
      </c>
      <c r="Y55" s="19">
        <v>213</v>
      </c>
      <c r="Z55" s="19">
        <v>353</v>
      </c>
      <c r="AA55" s="19">
        <v>0</v>
      </c>
      <c r="AB55" s="19">
        <v>0</v>
      </c>
      <c r="AC55" s="19">
        <v>1</v>
      </c>
      <c r="AD55" s="19">
        <v>0</v>
      </c>
      <c r="AE55" s="19">
        <v>14</v>
      </c>
      <c r="AF55" s="19">
        <v>0</v>
      </c>
      <c r="AG55" s="19">
        <v>14</v>
      </c>
      <c r="AH55" s="19">
        <v>13</v>
      </c>
      <c r="AI55" s="19">
        <v>0</v>
      </c>
      <c r="AJ55" s="19">
        <v>0</v>
      </c>
      <c r="AK55" s="19">
        <v>0</v>
      </c>
      <c r="AL55" s="19">
        <v>0</v>
      </c>
      <c r="AM55" s="19">
        <v>10</v>
      </c>
      <c r="AN55" s="19">
        <v>4</v>
      </c>
      <c r="AO55" s="19">
        <v>11</v>
      </c>
      <c r="AP55" s="19">
        <v>6</v>
      </c>
      <c r="AQ55" s="19">
        <v>148</v>
      </c>
      <c r="AR55" s="19">
        <v>0</v>
      </c>
      <c r="AS55" s="19">
        <v>87</v>
      </c>
      <c r="AT55" s="19">
        <v>176</v>
      </c>
      <c r="AU55" s="19">
        <v>3</v>
      </c>
      <c r="AV55" s="19">
        <v>0</v>
      </c>
      <c r="AW55" s="19">
        <v>1</v>
      </c>
      <c r="AX55" s="19">
        <v>3</v>
      </c>
      <c r="AY55" s="19">
        <v>14</v>
      </c>
      <c r="AZ55" s="19">
        <v>0</v>
      </c>
      <c r="BA55" s="19">
        <v>13</v>
      </c>
      <c r="BB55" s="19">
        <v>9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11</v>
      </c>
      <c r="BT55" s="19">
        <v>0</v>
      </c>
      <c r="BU55" s="19">
        <v>11</v>
      </c>
      <c r="BV55" s="19">
        <v>29</v>
      </c>
      <c r="BW55" s="19">
        <v>32</v>
      </c>
      <c r="BX55" s="19">
        <v>15</v>
      </c>
      <c r="BY55" s="19">
        <v>26</v>
      </c>
      <c r="BZ55" s="19">
        <v>34</v>
      </c>
      <c r="CA55" s="19">
        <v>364</v>
      </c>
      <c r="CB55" s="19">
        <v>2</v>
      </c>
      <c r="CC55" s="19">
        <v>226</v>
      </c>
      <c r="CD55" s="19">
        <v>544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</row>
    <row r="56" spans="2:91" ht="20.100000000000001" customHeight="1" thickBot="1" x14ac:dyDescent="0.25">
      <c r="B56" s="4" t="s">
        <v>242</v>
      </c>
      <c r="C56" s="19">
        <v>291</v>
      </c>
      <c r="D56" s="19">
        <v>1</v>
      </c>
      <c r="E56" s="19">
        <v>260</v>
      </c>
      <c r="F56" s="19">
        <v>201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9</v>
      </c>
      <c r="T56" s="19">
        <v>1</v>
      </c>
      <c r="U56" s="19">
        <v>8</v>
      </c>
      <c r="V56" s="19">
        <v>2</v>
      </c>
      <c r="W56" s="19">
        <v>91</v>
      </c>
      <c r="X56" s="19">
        <v>0</v>
      </c>
      <c r="Y56" s="19">
        <v>66</v>
      </c>
      <c r="Z56" s="19">
        <v>70</v>
      </c>
      <c r="AA56" s="19">
        <v>0</v>
      </c>
      <c r="AB56" s="19">
        <v>0</v>
      </c>
      <c r="AC56" s="19">
        <v>0</v>
      </c>
      <c r="AD56" s="19">
        <v>0</v>
      </c>
      <c r="AE56" s="19">
        <v>5</v>
      </c>
      <c r="AF56" s="19">
        <v>0</v>
      </c>
      <c r="AG56" s="19">
        <v>6</v>
      </c>
      <c r="AH56" s="19">
        <v>2</v>
      </c>
      <c r="AI56" s="19">
        <v>0</v>
      </c>
      <c r="AJ56" s="19">
        <v>0</v>
      </c>
      <c r="AK56" s="19">
        <v>0</v>
      </c>
      <c r="AL56" s="19">
        <v>0</v>
      </c>
      <c r="AM56" s="19">
        <v>9</v>
      </c>
      <c r="AN56" s="19">
        <v>0</v>
      </c>
      <c r="AO56" s="19">
        <v>9</v>
      </c>
      <c r="AP56" s="19">
        <v>3</v>
      </c>
      <c r="AQ56" s="19">
        <v>66</v>
      </c>
      <c r="AR56" s="19">
        <v>0</v>
      </c>
      <c r="AS56" s="19">
        <v>70</v>
      </c>
      <c r="AT56" s="19">
        <v>44</v>
      </c>
      <c r="AU56" s="19">
        <v>0</v>
      </c>
      <c r="AV56" s="19">
        <v>0</v>
      </c>
      <c r="AW56" s="19">
        <v>0</v>
      </c>
      <c r="AX56" s="19">
        <v>1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1</v>
      </c>
      <c r="BL56" s="19">
        <v>0</v>
      </c>
      <c r="BM56" s="19">
        <v>3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16</v>
      </c>
      <c r="BT56" s="19">
        <v>0</v>
      </c>
      <c r="BU56" s="19">
        <v>11</v>
      </c>
      <c r="BV56" s="19">
        <v>17</v>
      </c>
      <c r="BW56" s="19">
        <v>12</v>
      </c>
      <c r="BX56" s="19">
        <v>0</v>
      </c>
      <c r="BY56" s="19">
        <v>12</v>
      </c>
      <c r="BZ56" s="19">
        <v>2</v>
      </c>
      <c r="CA56" s="19">
        <v>82</v>
      </c>
      <c r="CB56" s="19">
        <v>0</v>
      </c>
      <c r="CC56" s="19">
        <v>75</v>
      </c>
      <c r="CD56" s="19">
        <v>60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</row>
    <row r="57" spans="2:91" ht="20.100000000000001" customHeight="1" thickBot="1" x14ac:dyDescent="0.25">
      <c r="B57" s="4" t="s">
        <v>243</v>
      </c>
      <c r="C57" s="19">
        <v>162</v>
      </c>
      <c r="D57" s="19">
        <v>0</v>
      </c>
      <c r="E57" s="19">
        <v>92</v>
      </c>
      <c r="F57" s="19">
        <v>206</v>
      </c>
      <c r="G57" s="19">
        <v>0</v>
      </c>
      <c r="H57" s="19">
        <v>0</v>
      </c>
      <c r="I57" s="19">
        <v>1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8</v>
      </c>
      <c r="T57" s="19">
        <v>0</v>
      </c>
      <c r="U57" s="19">
        <v>8</v>
      </c>
      <c r="V57" s="19">
        <v>0</v>
      </c>
      <c r="W57" s="19">
        <v>56</v>
      </c>
      <c r="X57" s="19">
        <v>0</v>
      </c>
      <c r="Y57" s="19">
        <v>34</v>
      </c>
      <c r="Z57" s="19">
        <v>60</v>
      </c>
      <c r="AA57" s="19">
        <v>0</v>
      </c>
      <c r="AB57" s="19">
        <v>0</v>
      </c>
      <c r="AC57" s="19">
        <v>0</v>
      </c>
      <c r="AD57" s="19">
        <v>0</v>
      </c>
      <c r="AE57" s="19">
        <v>1</v>
      </c>
      <c r="AF57" s="19">
        <v>0</v>
      </c>
      <c r="AG57" s="19">
        <v>1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2</v>
      </c>
      <c r="AN57" s="19">
        <v>0</v>
      </c>
      <c r="AO57" s="19">
        <v>2</v>
      </c>
      <c r="AP57" s="19">
        <v>1</v>
      </c>
      <c r="AQ57" s="19">
        <v>32</v>
      </c>
      <c r="AR57" s="19">
        <v>0</v>
      </c>
      <c r="AS57" s="19">
        <v>20</v>
      </c>
      <c r="AT57" s="19">
        <v>48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1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2</v>
      </c>
      <c r="BL57" s="19">
        <v>0</v>
      </c>
      <c r="BM57" s="19">
        <v>1</v>
      </c>
      <c r="BN57" s="19">
        <v>1</v>
      </c>
      <c r="BO57" s="19">
        <v>0</v>
      </c>
      <c r="BP57" s="19">
        <v>0</v>
      </c>
      <c r="BQ57" s="19">
        <v>0</v>
      </c>
      <c r="BR57" s="19">
        <v>0</v>
      </c>
      <c r="BS57" s="19">
        <v>10</v>
      </c>
      <c r="BT57" s="19">
        <v>0</v>
      </c>
      <c r="BU57" s="19">
        <v>9</v>
      </c>
      <c r="BV57" s="19">
        <v>15</v>
      </c>
      <c r="BW57" s="19">
        <v>1</v>
      </c>
      <c r="BX57" s="19">
        <v>0</v>
      </c>
      <c r="BY57" s="19">
        <v>1</v>
      </c>
      <c r="BZ57" s="19">
        <v>0</v>
      </c>
      <c r="CA57" s="19">
        <v>50</v>
      </c>
      <c r="CB57" s="19">
        <v>0</v>
      </c>
      <c r="CC57" s="19">
        <v>14</v>
      </c>
      <c r="CD57" s="19">
        <v>81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</row>
    <row r="58" spans="2:91" ht="20.100000000000001" customHeight="1" thickBot="1" x14ac:dyDescent="0.25">
      <c r="B58" s="4" t="s">
        <v>269</v>
      </c>
      <c r="C58" s="19">
        <v>240</v>
      </c>
      <c r="D58" s="19">
        <v>7</v>
      </c>
      <c r="E58" s="19">
        <v>218</v>
      </c>
      <c r="F58" s="19">
        <v>176</v>
      </c>
      <c r="G58" s="19">
        <v>1</v>
      </c>
      <c r="H58" s="19">
        <v>0</v>
      </c>
      <c r="I58" s="19">
        <v>0</v>
      </c>
      <c r="J58" s="19">
        <v>1</v>
      </c>
      <c r="K58" s="19">
        <v>1</v>
      </c>
      <c r="L58" s="19">
        <v>0</v>
      </c>
      <c r="M58" s="19">
        <v>1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18</v>
      </c>
      <c r="T58" s="19">
        <v>2</v>
      </c>
      <c r="U58" s="19">
        <v>19</v>
      </c>
      <c r="V58" s="19">
        <v>3</v>
      </c>
      <c r="W58" s="19">
        <v>71</v>
      </c>
      <c r="X58" s="19">
        <v>3</v>
      </c>
      <c r="Y58" s="19">
        <v>64</v>
      </c>
      <c r="Z58" s="19">
        <v>63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9</v>
      </c>
      <c r="AN58" s="19">
        <v>2</v>
      </c>
      <c r="AO58" s="19">
        <v>16</v>
      </c>
      <c r="AP58" s="19">
        <v>0</v>
      </c>
      <c r="AQ58" s="19">
        <v>62</v>
      </c>
      <c r="AR58" s="19">
        <v>0</v>
      </c>
      <c r="AS58" s="19">
        <v>48</v>
      </c>
      <c r="AT58" s="19">
        <v>49</v>
      </c>
      <c r="AU58" s="19">
        <v>1</v>
      </c>
      <c r="AV58" s="19">
        <v>0</v>
      </c>
      <c r="AW58" s="19">
        <v>1</v>
      </c>
      <c r="AX58" s="19">
        <v>0</v>
      </c>
      <c r="AY58" s="19">
        <v>10</v>
      </c>
      <c r="AZ58" s="19">
        <v>0</v>
      </c>
      <c r="BA58" s="19">
        <v>4</v>
      </c>
      <c r="BB58" s="19">
        <v>6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5</v>
      </c>
      <c r="BT58" s="19">
        <v>0</v>
      </c>
      <c r="BU58" s="19">
        <v>9</v>
      </c>
      <c r="BV58" s="19">
        <v>2</v>
      </c>
      <c r="BW58" s="19">
        <v>7</v>
      </c>
      <c r="BX58" s="19">
        <v>0</v>
      </c>
      <c r="BY58" s="19">
        <v>13</v>
      </c>
      <c r="BZ58" s="19">
        <v>2</v>
      </c>
      <c r="CA58" s="19">
        <v>55</v>
      </c>
      <c r="CB58" s="19">
        <v>0</v>
      </c>
      <c r="CC58" s="19">
        <v>43</v>
      </c>
      <c r="CD58" s="19">
        <v>49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</row>
    <row r="59" spans="2:91" ht="20.100000000000001" customHeight="1" thickBot="1" x14ac:dyDescent="0.25">
      <c r="B59" s="4" t="s">
        <v>245</v>
      </c>
      <c r="C59" s="19">
        <v>369</v>
      </c>
      <c r="D59" s="19">
        <v>9</v>
      </c>
      <c r="E59" s="19">
        <v>389</v>
      </c>
      <c r="F59" s="19">
        <v>290</v>
      </c>
      <c r="G59" s="19">
        <v>4</v>
      </c>
      <c r="H59" s="19">
        <v>0</v>
      </c>
      <c r="I59" s="19">
        <v>1</v>
      </c>
      <c r="J59" s="19">
        <v>4</v>
      </c>
      <c r="K59" s="19">
        <v>8</v>
      </c>
      <c r="L59" s="19">
        <v>0</v>
      </c>
      <c r="M59" s="19">
        <v>7</v>
      </c>
      <c r="N59" s="19">
        <v>1</v>
      </c>
      <c r="O59" s="19">
        <v>0</v>
      </c>
      <c r="P59" s="19">
        <v>0</v>
      </c>
      <c r="Q59" s="19">
        <v>1</v>
      </c>
      <c r="R59" s="19">
        <v>0</v>
      </c>
      <c r="S59" s="19">
        <v>24</v>
      </c>
      <c r="T59" s="19">
        <v>6</v>
      </c>
      <c r="U59" s="19">
        <v>30</v>
      </c>
      <c r="V59" s="19">
        <v>5</v>
      </c>
      <c r="W59" s="19">
        <v>91</v>
      </c>
      <c r="X59" s="19">
        <v>0</v>
      </c>
      <c r="Y59" s="19">
        <v>110</v>
      </c>
      <c r="Z59" s="19">
        <v>79</v>
      </c>
      <c r="AA59" s="19">
        <v>1</v>
      </c>
      <c r="AB59" s="19">
        <v>0</v>
      </c>
      <c r="AC59" s="19">
        <v>1</v>
      </c>
      <c r="AD59" s="19">
        <v>0</v>
      </c>
      <c r="AE59" s="19">
        <v>1</v>
      </c>
      <c r="AF59" s="19">
        <v>0</v>
      </c>
      <c r="AG59" s="19">
        <v>5</v>
      </c>
      <c r="AH59" s="19">
        <v>2</v>
      </c>
      <c r="AI59" s="19">
        <v>0</v>
      </c>
      <c r="AJ59" s="19">
        <v>0</v>
      </c>
      <c r="AK59" s="19">
        <v>0</v>
      </c>
      <c r="AL59" s="19">
        <v>0</v>
      </c>
      <c r="AM59" s="19">
        <v>6</v>
      </c>
      <c r="AN59" s="19">
        <v>1</v>
      </c>
      <c r="AO59" s="19">
        <v>8</v>
      </c>
      <c r="AP59" s="19">
        <v>3</v>
      </c>
      <c r="AQ59" s="19">
        <v>68</v>
      </c>
      <c r="AR59" s="19">
        <v>0</v>
      </c>
      <c r="AS59" s="19">
        <v>87</v>
      </c>
      <c r="AT59" s="19">
        <v>58</v>
      </c>
      <c r="AU59" s="19">
        <v>2</v>
      </c>
      <c r="AV59" s="19">
        <v>0</v>
      </c>
      <c r="AW59" s="19">
        <v>2</v>
      </c>
      <c r="AX59" s="19">
        <v>1</v>
      </c>
      <c r="AY59" s="19">
        <v>11</v>
      </c>
      <c r="AZ59" s="19">
        <v>0</v>
      </c>
      <c r="BA59" s="19">
        <v>12</v>
      </c>
      <c r="BB59" s="19">
        <v>2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2</v>
      </c>
      <c r="BL59" s="19">
        <v>0</v>
      </c>
      <c r="BM59" s="19">
        <v>1</v>
      </c>
      <c r="BN59" s="19">
        <v>1</v>
      </c>
      <c r="BO59" s="19">
        <v>0</v>
      </c>
      <c r="BP59" s="19">
        <v>0</v>
      </c>
      <c r="BQ59" s="19">
        <v>0</v>
      </c>
      <c r="BR59" s="19">
        <v>0</v>
      </c>
      <c r="BS59" s="19">
        <v>12</v>
      </c>
      <c r="BT59" s="19">
        <v>0</v>
      </c>
      <c r="BU59" s="19">
        <v>20</v>
      </c>
      <c r="BV59" s="19">
        <v>15</v>
      </c>
      <c r="BW59" s="19">
        <v>8</v>
      </c>
      <c r="BX59" s="19">
        <v>2</v>
      </c>
      <c r="BY59" s="19">
        <v>12</v>
      </c>
      <c r="BZ59" s="19">
        <v>3</v>
      </c>
      <c r="CA59" s="19">
        <v>131</v>
      </c>
      <c r="CB59" s="19">
        <v>0</v>
      </c>
      <c r="CC59" s="19">
        <v>92</v>
      </c>
      <c r="CD59" s="19">
        <v>116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</row>
    <row r="60" spans="2:91" ht="20.100000000000001" customHeight="1" thickBot="1" x14ac:dyDescent="0.25">
      <c r="B60" s="4" t="s">
        <v>246</v>
      </c>
      <c r="C60" s="19">
        <v>149</v>
      </c>
      <c r="D60" s="19">
        <v>3</v>
      </c>
      <c r="E60" s="19">
        <v>88</v>
      </c>
      <c r="F60" s="19">
        <v>198</v>
      </c>
      <c r="G60" s="19">
        <v>0</v>
      </c>
      <c r="H60" s="19">
        <v>0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5</v>
      </c>
      <c r="T60" s="19">
        <v>2</v>
      </c>
      <c r="U60" s="19">
        <v>2</v>
      </c>
      <c r="V60" s="19">
        <v>7</v>
      </c>
      <c r="W60" s="19">
        <v>50</v>
      </c>
      <c r="X60" s="19">
        <v>0</v>
      </c>
      <c r="Y60" s="19">
        <v>32</v>
      </c>
      <c r="Z60" s="19">
        <v>67</v>
      </c>
      <c r="AA60" s="19">
        <v>1</v>
      </c>
      <c r="AB60" s="19">
        <v>0</v>
      </c>
      <c r="AC60" s="19">
        <v>1</v>
      </c>
      <c r="AD60" s="19">
        <v>0</v>
      </c>
      <c r="AE60" s="19">
        <v>3</v>
      </c>
      <c r="AF60" s="19">
        <v>0</v>
      </c>
      <c r="AG60" s="19">
        <v>2</v>
      </c>
      <c r="AH60" s="19">
        <v>1</v>
      </c>
      <c r="AI60" s="19">
        <v>0</v>
      </c>
      <c r="AJ60" s="19">
        <v>0</v>
      </c>
      <c r="AK60" s="19">
        <v>0</v>
      </c>
      <c r="AL60" s="19">
        <v>0</v>
      </c>
      <c r="AM60" s="19">
        <v>4</v>
      </c>
      <c r="AN60" s="19">
        <v>0</v>
      </c>
      <c r="AO60" s="19">
        <v>1</v>
      </c>
      <c r="AP60" s="19">
        <v>3</v>
      </c>
      <c r="AQ60" s="19">
        <v>30</v>
      </c>
      <c r="AR60" s="19">
        <v>0</v>
      </c>
      <c r="AS60" s="19">
        <v>17</v>
      </c>
      <c r="AT60" s="19">
        <v>49</v>
      </c>
      <c r="AU60" s="19">
        <v>1</v>
      </c>
      <c r="AV60" s="19">
        <v>0</v>
      </c>
      <c r="AW60" s="19">
        <v>2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1</v>
      </c>
      <c r="BL60" s="19">
        <v>0</v>
      </c>
      <c r="BM60" s="19">
        <v>1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2</v>
      </c>
      <c r="BT60" s="19">
        <v>0</v>
      </c>
      <c r="BU60" s="19">
        <v>1</v>
      </c>
      <c r="BV60" s="19">
        <v>11</v>
      </c>
      <c r="BW60" s="19">
        <v>12</v>
      </c>
      <c r="BX60" s="19">
        <v>1</v>
      </c>
      <c r="BY60" s="19">
        <v>6</v>
      </c>
      <c r="BZ60" s="19">
        <v>7</v>
      </c>
      <c r="CA60" s="19">
        <v>40</v>
      </c>
      <c r="CB60" s="19">
        <v>0</v>
      </c>
      <c r="CC60" s="19">
        <v>23</v>
      </c>
      <c r="CD60" s="19">
        <v>52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</row>
    <row r="61" spans="2:91" ht="20.100000000000001" customHeight="1" thickBot="1" x14ac:dyDescent="0.25">
      <c r="B61" s="7" t="s">
        <v>22</v>
      </c>
      <c r="C61" s="9">
        <f>SUM(C11:C60)</f>
        <v>19570</v>
      </c>
      <c r="D61" s="9">
        <f t="shared" ref="D61:AT61" si="0">SUM(D11:D60)</f>
        <v>445</v>
      </c>
      <c r="E61" s="9">
        <f t="shared" si="0"/>
        <v>17212</v>
      </c>
      <c r="F61" s="9">
        <f t="shared" si="0"/>
        <v>17915</v>
      </c>
      <c r="G61" s="9">
        <f t="shared" si="0"/>
        <v>100</v>
      </c>
      <c r="H61" s="9">
        <f t="shared" si="0"/>
        <v>0</v>
      </c>
      <c r="I61" s="9">
        <f t="shared" si="0"/>
        <v>104</v>
      </c>
      <c r="J61" s="9">
        <f t="shared" si="0"/>
        <v>105</v>
      </c>
      <c r="K61" s="9">
        <f t="shared" si="0"/>
        <v>122</v>
      </c>
      <c r="L61" s="9">
        <f t="shared" si="0"/>
        <v>0</v>
      </c>
      <c r="M61" s="9">
        <f t="shared" si="0"/>
        <v>100</v>
      </c>
      <c r="N61" s="9">
        <f t="shared" si="0"/>
        <v>54</v>
      </c>
      <c r="O61" s="9">
        <f t="shared" si="0"/>
        <v>5</v>
      </c>
      <c r="P61" s="9">
        <f t="shared" si="0"/>
        <v>0</v>
      </c>
      <c r="Q61" s="9">
        <f t="shared" si="0"/>
        <v>7</v>
      </c>
      <c r="R61" s="9">
        <f t="shared" si="0"/>
        <v>4</v>
      </c>
      <c r="S61" s="9">
        <f t="shared" si="0"/>
        <v>689</v>
      </c>
      <c r="T61" s="9">
        <f t="shared" si="0"/>
        <v>210</v>
      </c>
      <c r="U61" s="9">
        <f t="shared" si="0"/>
        <v>849</v>
      </c>
      <c r="V61" s="9">
        <f t="shared" si="0"/>
        <v>247</v>
      </c>
      <c r="W61" s="9">
        <f t="shared" si="0"/>
        <v>6235</v>
      </c>
      <c r="X61" s="9">
        <f t="shared" si="0"/>
        <v>12</v>
      </c>
      <c r="Y61" s="9">
        <f t="shared" si="0"/>
        <v>5394</v>
      </c>
      <c r="Z61" s="9">
        <f t="shared" si="0"/>
        <v>6098</v>
      </c>
      <c r="AA61" s="9">
        <f t="shared" si="0"/>
        <v>44</v>
      </c>
      <c r="AB61" s="9">
        <f t="shared" si="0"/>
        <v>9</v>
      </c>
      <c r="AC61" s="9">
        <f t="shared" si="0"/>
        <v>45</v>
      </c>
      <c r="AD61" s="9">
        <f t="shared" si="0"/>
        <v>20</v>
      </c>
      <c r="AE61" s="9">
        <f t="shared" si="0"/>
        <v>205</v>
      </c>
      <c r="AF61" s="9">
        <f t="shared" si="0"/>
        <v>0</v>
      </c>
      <c r="AG61" s="9">
        <f t="shared" si="0"/>
        <v>178</v>
      </c>
      <c r="AH61" s="9">
        <f t="shared" si="0"/>
        <v>190</v>
      </c>
      <c r="AI61" s="9">
        <f t="shared" si="0"/>
        <v>0</v>
      </c>
      <c r="AJ61" s="9">
        <f t="shared" si="0"/>
        <v>0</v>
      </c>
      <c r="AK61" s="9">
        <f t="shared" si="0"/>
        <v>0</v>
      </c>
      <c r="AL61" s="9">
        <f t="shared" si="0"/>
        <v>0</v>
      </c>
      <c r="AM61" s="9">
        <f t="shared" si="0"/>
        <v>329</v>
      </c>
      <c r="AN61" s="9">
        <f t="shared" si="0"/>
        <v>68</v>
      </c>
      <c r="AO61" s="9">
        <f t="shared" si="0"/>
        <v>342</v>
      </c>
      <c r="AP61" s="9">
        <f t="shared" si="0"/>
        <v>171</v>
      </c>
      <c r="AQ61" s="9">
        <f t="shared" si="0"/>
        <v>3701</v>
      </c>
      <c r="AR61" s="9">
        <f t="shared" si="0"/>
        <v>7</v>
      </c>
      <c r="AS61" s="9">
        <f t="shared" si="0"/>
        <v>3248</v>
      </c>
      <c r="AT61" s="9">
        <f t="shared" si="0"/>
        <v>3033</v>
      </c>
      <c r="AU61" s="9">
        <f t="shared" ref="AU61:CL61" si="1">SUM(AU11:AU60)</f>
        <v>77</v>
      </c>
      <c r="AV61" s="9">
        <f t="shared" si="1"/>
        <v>0</v>
      </c>
      <c r="AW61" s="9">
        <f t="shared" si="1"/>
        <v>64</v>
      </c>
      <c r="AX61" s="9">
        <f t="shared" si="1"/>
        <v>60</v>
      </c>
      <c r="AY61" s="9">
        <f t="shared" si="1"/>
        <v>487</v>
      </c>
      <c r="AZ61" s="9">
        <f t="shared" si="1"/>
        <v>0</v>
      </c>
      <c r="BA61" s="9">
        <f t="shared" si="1"/>
        <v>442</v>
      </c>
      <c r="BB61" s="9">
        <f t="shared" si="1"/>
        <v>264</v>
      </c>
      <c r="BC61" s="9">
        <f t="shared" si="1"/>
        <v>2</v>
      </c>
      <c r="BD61" s="9">
        <f t="shared" si="1"/>
        <v>0</v>
      </c>
      <c r="BE61" s="9">
        <f t="shared" si="1"/>
        <v>2</v>
      </c>
      <c r="BF61" s="9">
        <f t="shared" si="1"/>
        <v>1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0</v>
      </c>
      <c r="BK61" s="9">
        <f t="shared" si="1"/>
        <v>63</v>
      </c>
      <c r="BL61" s="9">
        <f t="shared" si="1"/>
        <v>0</v>
      </c>
      <c r="BM61" s="9">
        <f t="shared" si="1"/>
        <v>47</v>
      </c>
      <c r="BN61" s="9">
        <f t="shared" si="1"/>
        <v>50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1</v>
      </c>
      <c r="BS61" s="9">
        <f t="shared" si="1"/>
        <v>511</v>
      </c>
      <c r="BT61" s="9">
        <f t="shared" si="1"/>
        <v>0</v>
      </c>
      <c r="BU61" s="9">
        <f t="shared" si="1"/>
        <v>476</v>
      </c>
      <c r="BV61" s="9">
        <f t="shared" si="1"/>
        <v>659</v>
      </c>
      <c r="BW61" s="9">
        <f t="shared" si="1"/>
        <v>599</v>
      </c>
      <c r="BX61" s="9">
        <f t="shared" si="1"/>
        <v>129</v>
      </c>
      <c r="BY61" s="9">
        <f t="shared" si="1"/>
        <v>610</v>
      </c>
      <c r="BZ61" s="9">
        <f t="shared" si="1"/>
        <v>397</v>
      </c>
      <c r="CA61" s="9">
        <f t="shared" si="1"/>
        <v>6391</v>
      </c>
      <c r="CB61" s="9">
        <f t="shared" si="1"/>
        <v>10</v>
      </c>
      <c r="CC61" s="9">
        <f t="shared" si="1"/>
        <v>5292</v>
      </c>
      <c r="CD61" s="9">
        <f t="shared" si="1"/>
        <v>6556</v>
      </c>
      <c r="CE61" s="9">
        <f t="shared" si="1"/>
        <v>0</v>
      </c>
      <c r="CF61" s="9">
        <f t="shared" si="1"/>
        <v>0</v>
      </c>
      <c r="CG61" s="9">
        <f t="shared" si="1"/>
        <v>0</v>
      </c>
      <c r="CH61" s="9">
        <f t="shared" si="1"/>
        <v>0</v>
      </c>
      <c r="CI61" s="9">
        <f t="shared" si="1"/>
        <v>10</v>
      </c>
      <c r="CJ61" s="9">
        <f t="shared" si="1"/>
        <v>0</v>
      </c>
      <c r="CK61" s="9">
        <f t="shared" si="1"/>
        <v>12</v>
      </c>
      <c r="CL61" s="9">
        <f t="shared" si="1"/>
        <v>5</v>
      </c>
      <c r="CM61" s="49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7" t="s">
        <v>82</v>
      </c>
      <c r="D9" s="74"/>
      <c r="E9" s="74"/>
      <c r="F9" s="77" t="s">
        <v>83</v>
      </c>
      <c r="G9" s="74"/>
      <c r="H9" s="74"/>
      <c r="I9" s="77" t="s">
        <v>84</v>
      </c>
      <c r="J9" s="74"/>
      <c r="K9" s="74"/>
      <c r="L9" s="77" t="s">
        <v>85</v>
      </c>
      <c r="M9" s="74"/>
      <c r="N9" s="74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197</v>
      </c>
      <c r="C11" s="18">
        <v>69</v>
      </c>
      <c r="D11" s="18">
        <v>78</v>
      </c>
      <c r="E11" s="18">
        <v>45</v>
      </c>
      <c r="F11" s="18">
        <v>8</v>
      </c>
      <c r="G11" s="18">
        <v>8</v>
      </c>
      <c r="H11" s="18">
        <v>1</v>
      </c>
      <c r="I11" s="18">
        <v>57</v>
      </c>
      <c r="J11" s="18">
        <v>64</v>
      </c>
      <c r="K11" s="18">
        <v>41</v>
      </c>
      <c r="L11" s="18">
        <v>4</v>
      </c>
      <c r="M11" s="18">
        <v>6</v>
      </c>
      <c r="N11" s="18">
        <v>3</v>
      </c>
    </row>
    <row r="12" spans="2:14" ht="20.100000000000001" customHeight="1" thickBot="1" x14ac:dyDescent="0.25">
      <c r="B12" s="4" t="s">
        <v>198</v>
      </c>
      <c r="C12" s="19">
        <v>166</v>
      </c>
      <c r="D12" s="19">
        <v>175</v>
      </c>
      <c r="E12" s="19">
        <v>58</v>
      </c>
      <c r="F12" s="19">
        <v>21</v>
      </c>
      <c r="G12" s="19">
        <v>19</v>
      </c>
      <c r="H12" s="19">
        <v>5</v>
      </c>
      <c r="I12" s="19">
        <v>118</v>
      </c>
      <c r="J12" s="19">
        <v>130</v>
      </c>
      <c r="K12" s="19">
        <v>47</v>
      </c>
      <c r="L12" s="19">
        <v>27</v>
      </c>
      <c r="M12" s="19">
        <v>26</v>
      </c>
      <c r="N12" s="19">
        <v>6</v>
      </c>
    </row>
    <row r="13" spans="2:14" ht="20.100000000000001" customHeight="1" thickBot="1" x14ac:dyDescent="0.25">
      <c r="B13" s="4" t="s">
        <v>199</v>
      </c>
      <c r="C13" s="19">
        <v>146</v>
      </c>
      <c r="D13" s="19">
        <v>137</v>
      </c>
      <c r="E13" s="19">
        <v>67</v>
      </c>
      <c r="F13" s="19">
        <v>7</v>
      </c>
      <c r="G13" s="19">
        <v>4</v>
      </c>
      <c r="H13" s="19">
        <v>6</v>
      </c>
      <c r="I13" s="19">
        <v>105</v>
      </c>
      <c r="J13" s="19">
        <v>103</v>
      </c>
      <c r="K13" s="19">
        <v>47</v>
      </c>
      <c r="L13" s="19">
        <v>34</v>
      </c>
      <c r="M13" s="19">
        <v>30</v>
      </c>
      <c r="N13" s="19">
        <v>14</v>
      </c>
    </row>
    <row r="14" spans="2:14" ht="20.100000000000001" customHeight="1" thickBot="1" x14ac:dyDescent="0.25">
      <c r="B14" s="4" t="s">
        <v>200</v>
      </c>
      <c r="C14" s="19">
        <v>77</v>
      </c>
      <c r="D14" s="19">
        <v>81</v>
      </c>
      <c r="E14" s="19">
        <v>30</v>
      </c>
      <c r="F14" s="19">
        <v>8</v>
      </c>
      <c r="G14" s="19">
        <v>10</v>
      </c>
      <c r="H14" s="19">
        <v>3</v>
      </c>
      <c r="I14" s="19">
        <v>49</v>
      </c>
      <c r="J14" s="19">
        <v>54</v>
      </c>
      <c r="K14" s="19">
        <v>16</v>
      </c>
      <c r="L14" s="19">
        <v>20</v>
      </c>
      <c r="M14" s="19">
        <v>17</v>
      </c>
      <c r="N14" s="19">
        <v>11</v>
      </c>
    </row>
    <row r="15" spans="2:14" ht="20.100000000000001" customHeight="1" thickBot="1" x14ac:dyDescent="0.25">
      <c r="B15" s="4" t="s">
        <v>201</v>
      </c>
      <c r="C15" s="19">
        <v>29</v>
      </c>
      <c r="D15" s="19">
        <v>31</v>
      </c>
      <c r="E15" s="19">
        <v>14</v>
      </c>
      <c r="F15" s="19">
        <v>9</v>
      </c>
      <c r="G15" s="19">
        <v>12</v>
      </c>
      <c r="H15" s="19">
        <v>6</v>
      </c>
      <c r="I15" s="19">
        <v>15</v>
      </c>
      <c r="J15" s="19">
        <v>14</v>
      </c>
      <c r="K15" s="19">
        <v>8</v>
      </c>
      <c r="L15" s="19">
        <v>5</v>
      </c>
      <c r="M15" s="19">
        <v>5</v>
      </c>
      <c r="N15" s="19">
        <v>0</v>
      </c>
    </row>
    <row r="16" spans="2:14" ht="20.100000000000001" customHeight="1" thickBot="1" x14ac:dyDescent="0.25">
      <c r="B16" s="4" t="s">
        <v>202</v>
      </c>
      <c r="C16" s="19">
        <v>110</v>
      </c>
      <c r="D16" s="19">
        <v>88</v>
      </c>
      <c r="E16" s="19">
        <v>35</v>
      </c>
      <c r="F16" s="19">
        <v>12</v>
      </c>
      <c r="G16" s="19">
        <v>10</v>
      </c>
      <c r="H16" s="19">
        <v>3</v>
      </c>
      <c r="I16" s="19">
        <v>42</v>
      </c>
      <c r="J16" s="19">
        <v>40</v>
      </c>
      <c r="K16" s="19">
        <v>14</v>
      </c>
      <c r="L16" s="19">
        <v>56</v>
      </c>
      <c r="M16" s="19">
        <v>38</v>
      </c>
      <c r="N16" s="19">
        <v>18</v>
      </c>
    </row>
    <row r="17" spans="2:14" ht="20.100000000000001" customHeight="1" thickBot="1" x14ac:dyDescent="0.25">
      <c r="B17" s="4" t="s">
        <v>203</v>
      </c>
      <c r="C17" s="19">
        <v>302</v>
      </c>
      <c r="D17" s="19">
        <v>247</v>
      </c>
      <c r="E17" s="19">
        <v>158</v>
      </c>
      <c r="F17" s="19">
        <v>42</v>
      </c>
      <c r="G17" s="19">
        <v>38</v>
      </c>
      <c r="H17" s="19">
        <v>11</v>
      </c>
      <c r="I17" s="19">
        <v>224</v>
      </c>
      <c r="J17" s="19">
        <v>178</v>
      </c>
      <c r="K17" s="19">
        <v>126</v>
      </c>
      <c r="L17" s="19">
        <v>36</v>
      </c>
      <c r="M17" s="19">
        <v>31</v>
      </c>
      <c r="N17" s="19">
        <v>21</v>
      </c>
    </row>
    <row r="18" spans="2:14" ht="20.100000000000001" customHeight="1" thickBot="1" x14ac:dyDescent="0.25">
      <c r="B18" s="4" t="s">
        <v>204</v>
      </c>
      <c r="C18" s="19">
        <v>212</v>
      </c>
      <c r="D18" s="19">
        <v>211</v>
      </c>
      <c r="E18" s="19">
        <v>91</v>
      </c>
      <c r="F18" s="19">
        <v>22</v>
      </c>
      <c r="G18" s="19">
        <v>19</v>
      </c>
      <c r="H18" s="19">
        <v>7</v>
      </c>
      <c r="I18" s="19">
        <v>157</v>
      </c>
      <c r="J18" s="19">
        <v>161</v>
      </c>
      <c r="K18" s="19">
        <v>78</v>
      </c>
      <c r="L18" s="19">
        <v>33</v>
      </c>
      <c r="M18" s="19">
        <v>31</v>
      </c>
      <c r="N18" s="19">
        <v>6</v>
      </c>
    </row>
    <row r="19" spans="2:14" ht="20.100000000000001" customHeight="1" thickBot="1" x14ac:dyDescent="0.25">
      <c r="B19" s="4" t="s">
        <v>205</v>
      </c>
      <c r="C19" s="19">
        <v>9</v>
      </c>
      <c r="D19" s="19">
        <v>9</v>
      </c>
      <c r="E19" s="19">
        <v>3</v>
      </c>
      <c r="F19" s="19">
        <v>1</v>
      </c>
      <c r="G19" s="19">
        <v>2</v>
      </c>
      <c r="H19" s="19">
        <v>0</v>
      </c>
      <c r="I19" s="19">
        <v>7</v>
      </c>
      <c r="J19" s="19">
        <v>7</v>
      </c>
      <c r="K19" s="19">
        <v>2</v>
      </c>
      <c r="L19" s="19">
        <v>1</v>
      </c>
      <c r="M19" s="19">
        <v>0</v>
      </c>
      <c r="N19" s="19">
        <v>1</v>
      </c>
    </row>
    <row r="20" spans="2:14" ht="20.100000000000001" customHeight="1" thickBot="1" x14ac:dyDescent="0.25">
      <c r="B20" s="4" t="s">
        <v>206</v>
      </c>
      <c r="C20" s="19">
        <v>8</v>
      </c>
      <c r="D20" s="19">
        <v>7</v>
      </c>
      <c r="E20" s="19">
        <v>1</v>
      </c>
      <c r="F20" s="19">
        <v>7</v>
      </c>
      <c r="G20" s="19">
        <v>6</v>
      </c>
      <c r="H20" s="19">
        <v>1</v>
      </c>
      <c r="I20" s="19">
        <v>0</v>
      </c>
      <c r="J20" s="19">
        <v>0</v>
      </c>
      <c r="K20" s="19">
        <v>0</v>
      </c>
      <c r="L20" s="19">
        <v>1</v>
      </c>
      <c r="M20" s="19">
        <v>1</v>
      </c>
      <c r="N20" s="19">
        <v>0</v>
      </c>
    </row>
    <row r="21" spans="2:14" ht="20.100000000000001" customHeight="1" thickBot="1" x14ac:dyDescent="0.25">
      <c r="B21" s="4" t="s">
        <v>207</v>
      </c>
      <c r="C21" s="19">
        <v>159</v>
      </c>
      <c r="D21" s="19">
        <v>142</v>
      </c>
      <c r="E21" s="19">
        <v>45</v>
      </c>
      <c r="F21" s="19">
        <v>15</v>
      </c>
      <c r="G21" s="19">
        <v>16</v>
      </c>
      <c r="H21" s="19">
        <v>2</v>
      </c>
      <c r="I21" s="19">
        <v>123</v>
      </c>
      <c r="J21" s="19">
        <v>106</v>
      </c>
      <c r="K21" s="19">
        <v>42</v>
      </c>
      <c r="L21" s="19">
        <v>21</v>
      </c>
      <c r="M21" s="19">
        <v>20</v>
      </c>
      <c r="N21" s="19">
        <v>1</v>
      </c>
    </row>
    <row r="22" spans="2:14" ht="20.100000000000001" customHeight="1" thickBot="1" x14ac:dyDescent="0.25">
      <c r="B22" s="4" t="s">
        <v>208</v>
      </c>
      <c r="C22" s="19">
        <v>107</v>
      </c>
      <c r="D22" s="19">
        <v>81</v>
      </c>
      <c r="E22" s="19">
        <v>48</v>
      </c>
      <c r="F22" s="19">
        <v>11</v>
      </c>
      <c r="G22" s="19">
        <v>10</v>
      </c>
      <c r="H22" s="19">
        <v>5</v>
      </c>
      <c r="I22" s="19">
        <v>72</v>
      </c>
      <c r="J22" s="19">
        <v>42</v>
      </c>
      <c r="K22" s="19">
        <v>40</v>
      </c>
      <c r="L22" s="19">
        <v>24</v>
      </c>
      <c r="M22" s="19">
        <v>29</v>
      </c>
      <c r="N22" s="19">
        <v>3</v>
      </c>
    </row>
    <row r="23" spans="2:14" ht="20.100000000000001" customHeight="1" thickBot="1" x14ac:dyDescent="0.25">
      <c r="B23" s="4" t="s">
        <v>209</v>
      </c>
      <c r="C23" s="19">
        <v>168</v>
      </c>
      <c r="D23" s="19">
        <v>139</v>
      </c>
      <c r="E23" s="19">
        <v>46</v>
      </c>
      <c r="F23" s="19">
        <v>51</v>
      </c>
      <c r="G23" s="19">
        <v>42</v>
      </c>
      <c r="H23" s="19">
        <v>17</v>
      </c>
      <c r="I23" s="19">
        <v>91</v>
      </c>
      <c r="J23" s="19">
        <v>72</v>
      </c>
      <c r="K23" s="19">
        <v>25</v>
      </c>
      <c r="L23" s="19">
        <v>26</v>
      </c>
      <c r="M23" s="19">
        <v>25</v>
      </c>
      <c r="N23" s="19">
        <v>4</v>
      </c>
    </row>
    <row r="24" spans="2:14" ht="20.100000000000001" customHeight="1" thickBot="1" x14ac:dyDescent="0.25">
      <c r="B24" s="4" t="s">
        <v>210</v>
      </c>
      <c r="C24" s="19">
        <v>211</v>
      </c>
      <c r="D24" s="19">
        <v>217</v>
      </c>
      <c r="E24" s="19">
        <v>68</v>
      </c>
      <c r="F24" s="19">
        <v>20</v>
      </c>
      <c r="G24" s="19">
        <v>25</v>
      </c>
      <c r="H24" s="19">
        <v>0</v>
      </c>
      <c r="I24" s="19">
        <v>157</v>
      </c>
      <c r="J24" s="19">
        <v>152</v>
      </c>
      <c r="K24" s="19">
        <v>64</v>
      </c>
      <c r="L24" s="19">
        <v>34</v>
      </c>
      <c r="M24" s="19">
        <v>40</v>
      </c>
      <c r="N24" s="19">
        <v>4</v>
      </c>
    </row>
    <row r="25" spans="2:14" ht="20.100000000000001" customHeight="1" thickBot="1" x14ac:dyDescent="0.25">
      <c r="B25" s="4" t="s">
        <v>211</v>
      </c>
      <c r="C25" s="19">
        <v>68</v>
      </c>
      <c r="D25" s="19">
        <v>62</v>
      </c>
      <c r="E25" s="19">
        <v>21</v>
      </c>
      <c r="F25" s="19">
        <v>19</v>
      </c>
      <c r="G25" s="19">
        <v>21</v>
      </c>
      <c r="H25" s="19">
        <v>5</v>
      </c>
      <c r="I25" s="19">
        <v>42</v>
      </c>
      <c r="J25" s="19">
        <v>33</v>
      </c>
      <c r="K25" s="19">
        <v>16</v>
      </c>
      <c r="L25" s="19">
        <v>7</v>
      </c>
      <c r="M25" s="19">
        <v>8</v>
      </c>
      <c r="N25" s="19">
        <v>0</v>
      </c>
    </row>
    <row r="26" spans="2:14" ht="20.100000000000001" customHeight="1" thickBot="1" x14ac:dyDescent="0.25">
      <c r="B26" s="5" t="s">
        <v>212</v>
      </c>
      <c r="C26" s="27">
        <v>55</v>
      </c>
      <c r="D26" s="27">
        <v>51</v>
      </c>
      <c r="E26" s="27">
        <v>19</v>
      </c>
      <c r="F26" s="27">
        <v>15</v>
      </c>
      <c r="G26" s="27">
        <v>15</v>
      </c>
      <c r="H26" s="27">
        <v>3</v>
      </c>
      <c r="I26" s="27">
        <v>32</v>
      </c>
      <c r="J26" s="27">
        <v>28</v>
      </c>
      <c r="K26" s="27">
        <v>15</v>
      </c>
      <c r="L26" s="27">
        <v>8</v>
      </c>
      <c r="M26" s="27">
        <v>8</v>
      </c>
      <c r="N26" s="27">
        <v>1</v>
      </c>
    </row>
    <row r="27" spans="2:14" ht="20.100000000000001" customHeight="1" thickBot="1" x14ac:dyDescent="0.25">
      <c r="B27" s="6" t="s">
        <v>213</v>
      </c>
      <c r="C27" s="29">
        <v>51</v>
      </c>
      <c r="D27" s="29">
        <v>17</v>
      </c>
      <c r="E27" s="29">
        <v>3</v>
      </c>
      <c r="F27" s="29">
        <v>1</v>
      </c>
      <c r="G27" s="29">
        <v>1</v>
      </c>
      <c r="H27" s="29">
        <v>0</v>
      </c>
      <c r="I27" s="29">
        <v>50</v>
      </c>
      <c r="J27" s="29">
        <v>16</v>
      </c>
      <c r="K27" s="29">
        <v>3</v>
      </c>
      <c r="L27" s="29">
        <v>0</v>
      </c>
      <c r="M27" s="29">
        <v>0</v>
      </c>
      <c r="N27" s="29">
        <v>0</v>
      </c>
    </row>
    <row r="28" spans="2:14" ht="20.100000000000001" customHeight="1" thickBot="1" x14ac:dyDescent="0.25">
      <c r="B28" s="4" t="s">
        <v>214</v>
      </c>
      <c r="C28" s="29">
        <v>24</v>
      </c>
      <c r="D28" s="29">
        <v>22</v>
      </c>
      <c r="E28" s="29">
        <v>6</v>
      </c>
      <c r="F28" s="29">
        <v>7</v>
      </c>
      <c r="G28" s="29">
        <v>10</v>
      </c>
      <c r="H28" s="29">
        <v>0</v>
      </c>
      <c r="I28" s="29">
        <v>17</v>
      </c>
      <c r="J28" s="29">
        <v>12</v>
      </c>
      <c r="K28" s="29">
        <v>6</v>
      </c>
      <c r="L28" s="29">
        <v>0</v>
      </c>
      <c r="M28" s="29">
        <v>0</v>
      </c>
      <c r="N28" s="29">
        <v>0</v>
      </c>
    </row>
    <row r="29" spans="2:14" ht="20.100000000000001" customHeight="1" thickBot="1" x14ac:dyDescent="0.25">
      <c r="B29" s="4" t="s">
        <v>215</v>
      </c>
      <c r="C29" s="28">
        <v>28</v>
      </c>
      <c r="D29" s="28">
        <v>32</v>
      </c>
      <c r="E29" s="28">
        <v>11</v>
      </c>
      <c r="F29" s="28">
        <v>6</v>
      </c>
      <c r="G29" s="28">
        <v>6</v>
      </c>
      <c r="H29" s="28">
        <v>1</v>
      </c>
      <c r="I29" s="28">
        <v>22</v>
      </c>
      <c r="J29" s="28">
        <v>26</v>
      </c>
      <c r="K29" s="28">
        <v>6</v>
      </c>
      <c r="L29" s="28">
        <v>0</v>
      </c>
      <c r="M29" s="28">
        <v>0</v>
      </c>
      <c r="N29" s="28">
        <v>4</v>
      </c>
    </row>
    <row r="30" spans="2:14" ht="20.100000000000001" customHeight="1" thickBot="1" x14ac:dyDescent="0.25">
      <c r="B30" s="4" t="s">
        <v>216</v>
      </c>
      <c r="C30" s="19">
        <v>16</v>
      </c>
      <c r="D30" s="19">
        <v>10</v>
      </c>
      <c r="E30" s="19">
        <v>14</v>
      </c>
      <c r="F30" s="19">
        <v>1</v>
      </c>
      <c r="G30" s="19">
        <v>2</v>
      </c>
      <c r="H30" s="19">
        <v>0</v>
      </c>
      <c r="I30" s="19">
        <v>14</v>
      </c>
      <c r="J30" s="19">
        <v>7</v>
      </c>
      <c r="K30" s="19">
        <v>14</v>
      </c>
      <c r="L30" s="19">
        <v>1</v>
      </c>
      <c r="M30" s="19">
        <v>1</v>
      </c>
      <c r="N30" s="19">
        <v>0</v>
      </c>
    </row>
    <row r="31" spans="2:14" ht="20.100000000000001" customHeight="1" thickBot="1" x14ac:dyDescent="0.25">
      <c r="B31" s="4" t="s">
        <v>217</v>
      </c>
      <c r="C31" s="19">
        <v>8</v>
      </c>
      <c r="D31" s="19">
        <v>6</v>
      </c>
      <c r="E31" s="19">
        <v>2</v>
      </c>
      <c r="F31" s="19">
        <v>4</v>
      </c>
      <c r="G31" s="19">
        <v>2</v>
      </c>
      <c r="H31" s="19">
        <v>2</v>
      </c>
      <c r="I31" s="19">
        <v>4</v>
      </c>
      <c r="J31" s="19">
        <v>4</v>
      </c>
      <c r="K31" s="19">
        <v>0</v>
      </c>
      <c r="L31" s="19">
        <v>0</v>
      </c>
      <c r="M31" s="19">
        <v>0</v>
      </c>
      <c r="N31" s="19">
        <v>0</v>
      </c>
    </row>
    <row r="32" spans="2:14" ht="20.100000000000001" customHeight="1" thickBot="1" x14ac:dyDescent="0.25">
      <c r="B32" s="4" t="s">
        <v>218</v>
      </c>
      <c r="C32" s="19">
        <v>9</v>
      </c>
      <c r="D32" s="19">
        <v>4</v>
      </c>
      <c r="E32" s="19">
        <v>6</v>
      </c>
      <c r="F32" s="19">
        <v>7</v>
      </c>
      <c r="G32" s="19">
        <v>3</v>
      </c>
      <c r="H32" s="19">
        <v>5</v>
      </c>
      <c r="I32" s="19">
        <v>1</v>
      </c>
      <c r="J32" s="19">
        <v>0</v>
      </c>
      <c r="K32" s="19">
        <v>1</v>
      </c>
      <c r="L32" s="19">
        <v>1</v>
      </c>
      <c r="M32" s="19">
        <v>1</v>
      </c>
      <c r="N32" s="19">
        <v>0</v>
      </c>
    </row>
    <row r="33" spans="2:14" ht="20.100000000000001" customHeight="1" thickBot="1" x14ac:dyDescent="0.25">
      <c r="B33" s="4" t="s">
        <v>219</v>
      </c>
      <c r="C33" s="19">
        <v>5</v>
      </c>
      <c r="D33" s="19">
        <v>5</v>
      </c>
      <c r="E33" s="19">
        <v>0</v>
      </c>
      <c r="F33" s="19">
        <v>0</v>
      </c>
      <c r="G33" s="19">
        <v>0</v>
      </c>
      <c r="H33" s="19">
        <v>0</v>
      </c>
      <c r="I33" s="19">
        <v>5</v>
      </c>
      <c r="J33" s="19">
        <v>5</v>
      </c>
      <c r="K33" s="19">
        <v>0</v>
      </c>
      <c r="L33" s="19">
        <v>0</v>
      </c>
      <c r="M33" s="19">
        <v>0</v>
      </c>
      <c r="N33" s="19">
        <v>0</v>
      </c>
    </row>
    <row r="34" spans="2:14" ht="20.100000000000001" customHeight="1" thickBot="1" x14ac:dyDescent="0.25">
      <c r="B34" s="4" t="s">
        <v>220</v>
      </c>
      <c r="C34" s="19">
        <v>45</v>
      </c>
      <c r="D34" s="19">
        <v>48</v>
      </c>
      <c r="E34" s="19">
        <v>22</v>
      </c>
      <c r="F34" s="19">
        <v>7</v>
      </c>
      <c r="G34" s="19">
        <v>12</v>
      </c>
      <c r="H34" s="19">
        <v>0</v>
      </c>
      <c r="I34" s="19">
        <v>38</v>
      </c>
      <c r="J34" s="19">
        <v>36</v>
      </c>
      <c r="K34" s="19">
        <v>22</v>
      </c>
      <c r="L34" s="19">
        <v>0</v>
      </c>
      <c r="M34" s="19">
        <v>0</v>
      </c>
      <c r="N34" s="19">
        <v>0</v>
      </c>
    </row>
    <row r="35" spans="2:14" ht="20.100000000000001" customHeight="1" thickBot="1" x14ac:dyDescent="0.25">
      <c r="B35" s="4" t="s">
        <v>221</v>
      </c>
      <c r="C35" s="19">
        <v>12</v>
      </c>
      <c r="D35" s="19">
        <v>14</v>
      </c>
      <c r="E35" s="19">
        <v>0</v>
      </c>
      <c r="F35" s="19">
        <v>9</v>
      </c>
      <c r="G35" s="19">
        <v>10</v>
      </c>
      <c r="H35" s="19">
        <v>0</v>
      </c>
      <c r="I35" s="19">
        <v>3</v>
      </c>
      <c r="J35" s="19">
        <v>4</v>
      </c>
      <c r="K35" s="19">
        <v>0</v>
      </c>
      <c r="L35" s="19">
        <v>0</v>
      </c>
      <c r="M35" s="19">
        <v>0</v>
      </c>
      <c r="N35" s="19">
        <v>0</v>
      </c>
    </row>
    <row r="36" spans="2:14" ht="20.100000000000001" customHeight="1" thickBot="1" x14ac:dyDescent="0.25">
      <c r="B36" s="4" t="s">
        <v>222</v>
      </c>
      <c r="C36" s="19">
        <v>23</v>
      </c>
      <c r="D36" s="19">
        <v>25</v>
      </c>
      <c r="E36" s="19">
        <v>5</v>
      </c>
      <c r="F36" s="19">
        <v>5</v>
      </c>
      <c r="G36" s="19">
        <v>7</v>
      </c>
      <c r="H36" s="19">
        <v>0</v>
      </c>
      <c r="I36" s="19">
        <v>18</v>
      </c>
      <c r="J36" s="19">
        <v>18</v>
      </c>
      <c r="K36" s="19">
        <v>5</v>
      </c>
      <c r="L36" s="19">
        <v>0</v>
      </c>
      <c r="M36" s="19">
        <v>0</v>
      </c>
      <c r="N36" s="19">
        <v>0</v>
      </c>
    </row>
    <row r="37" spans="2:14" ht="20.100000000000001" customHeight="1" thickBot="1" x14ac:dyDescent="0.25">
      <c r="B37" s="4" t="s">
        <v>223</v>
      </c>
      <c r="C37" s="19">
        <v>24</v>
      </c>
      <c r="D37" s="19">
        <v>23</v>
      </c>
      <c r="E37" s="19">
        <v>20</v>
      </c>
      <c r="F37" s="19">
        <v>3</v>
      </c>
      <c r="G37" s="19">
        <v>6</v>
      </c>
      <c r="H37" s="19">
        <v>1</v>
      </c>
      <c r="I37" s="19">
        <v>21</v>
      </c>
      <c r="J37" s="19">
        <v>17</v>
      </c>
      <c r="K37" s="19">
        <v>19</v>
      </c>
      <c r="L37" s="19">
        <v>0</v>
      </c>
      <c r="M37" s="19">
        <v>0</v>
      </c>
      <c r="N37" s="19">
        <v>0</v>
      </c>
    </row>
    <row r="38" spans="2:14" ht="20.100000000000001" customHeight="1" thickBot="1" x14ac:dyDescent="0.25">
      <c r="B38" s="4" t="s">
        <v>224</v>
      </c>
      <c r="C38" s="19">
        <v>3</v>
      </c>
      <c r="D38" s="19">
        <v>4</v>
      </c>
      <c r="E38" s="19">
        <v>7</v>
      </c>
      <c r="F38" s="19">
        <v>0</v>
      </c>
      <c r="G38" s="19">
        <v>0</v>
      </c>
      <c r="H38" s="19">
        <v>2</v>
      </c>
      <c r="I38" s="19">
        <v>3</v>
      </c>
      <c r="J38" s="19">
        <v>4</v>
      </c>
      <c r="K38" s="19">
        <v>5</v>
      </c>
      <c r="L38" s="19">
        <v>0</v>
      </c>
      <c r="M38" s="19">
        <v>0</v>
      </c>
      <c r="N38" s="19">
        <v>0</v>
      </c>
    </row>
    <row r="39" spans="2:14" ht="20.100000000000001" customHeight="1" thickBot="1" x14ac:dyDescent="0.25">
      <c r="B39" s="4" t="s">
        <v>225</v>
      </c>
      <c r="C39" s="19">
        <v>31</v>
      </c>
      <c r="D39" s="19">
        <v>15</v>
      </c>
      <c r="E39" s="19">
        <v>47</v>
      </c>
      <c r="F39" s="19">
        <v>9</v>
      </c>
      <c r="G39" s="19">
        <v>6</v>
      </c>
      <c r="H39" s="19">
        <v>6</v>
      </c>
      <c r="I39" s="19">
        <v>22</v>
      </c>
      <c r="J39" s="19">
        <v>9</v>
      </c>
      <c r="K39" s="19">
        <v>37</v>
      </c>
      <c r="L39" s="19">
        <v>0</v>
      </c>
      <c r="M39" s="19">
        <v>0</v>
      </c>
      <c r="N39" s="19">
        <v>4</v>
      </c>
    </row>
    <row r="40" spans="2:14" ht="20.100000000000001" customHeight="1" thickBot="1" x14ac:dyDescent="0.25">
      <c r="B40" s="4" t="s">
        <v>226</v>
      </c>
      <c r="C40" s="19">
        <v>30</v>
      </c>
      <c r="D40" s="19">
        <v>17</v>
      </c>
      <c r="E40" s="19">
        <v>70</v>
      </c>
      <c r="F40" s="19">
        <v>11</v>
      </c>
      <c r="G40" s="19">
        <v>3</v>
      </c>
      <c r="H40" s="19">
        <v>15</v>
      </c>
      <c r="I40" s="19">
        <v>19</v>
      </c>
      <c r="J40" s="19">
        <v>14</v>
      </c>
      <c r="K40" s="19">
        <v>54</v>
      </c>
      <c r="L40" s="19">
        <v>0</v>
      </c>
      <c r="M40" s="19">
        <v>0</v>
      </c>
      <c r="N40" s="19">
        <v>1</v>
      </c>
    </row>
    <row r="41" spans="2:14" ht="20.100000000000001" customHeight="1" thickBot="1" x14ac:dyDescent="0.25">
      <c r="B41" s="4" t="s">
        <v>227</v>
      </c>
      <c r="C41" s="19">
        <v>893</v>
      </c>
      <c r="D41" s="19">
        <v>690</v>
      </c>
      <c r="E41" s="19">
        <v>609</v>
      </c>
      <c r="F41" s="19">
        <v>188</v>
      </c>
      <c r="G41" s="19">
        <v>176</v>
      </c>
      <c r="H41" s="19">
        <v>109</v>
      </c>
      <c r="I41" s="19">
        <v>604</v>
      </c>
      <c r="J41" s="19">
        <v>437</v>
      </c>
      <c r="K41" s="19">
        <v>446</v>
      </c>
      <c r="L41" s="19">
        <v>101</v>
      </c>
      <c r="M41" s="19">
        <v>77</v>
      </c>
      <c r="N41" s="19">
        <v>54</v>
      </c>
    </row>
    <row r="42" spans="2:14" ht="20.100000000000001" customHeight="1" thickBot="1" x14ac:dyDescent="0.25">
      <c r="B42" s="4" t="s">
        <v>228</v>
      </c>
      <c r="C42" s="19">
        <v>157</v>
      </c>
      <c r="D42" s="19">
        <v>99</v>
      </c>
      <c r="E42" s="19">
        <v>112</v>
      </c>
      <c r="F42" s="19">
        <v>24</v>
      </c>
      <c r="G42" s="19">
        <v>25</v>
      </c>
      <c r="H42" s="19">
        <v>13</v>
      </c>
      <c r="I42" s="19">
        <v>132</v>
      </c>
      <c r="J42" s="19">
        <v>74</v>
      </c>
      <c r="K42" s="19">
        <v>98</v>
      </c>
      <c r="L42" s="19">
        <v>1</v>
      </c>
      <c r="M42" s="19">
        <v>0</v>
      </c>
      <c r="N42" s="19">
        <v>1</v>
      </c>
    </row>
    <row r="43" spans="2:14" ht="20.100000000000001" customHeight="1" thickBot="1" x14ac:dyDescent="0.25">
      <c r="B43" s="4" t="s">
        <v>229</v>
      </c>
      <c r="C43" s="19">
        <v>163</v>
      </c>
      <c r="D43" s="19">
        <v>122</v>
      </c>
      <c r="E43" s="19">
        <v>76</v>
      </c>
      <c r="F43" s="19">
        <v>123</v>
      </c>
      <c r="G43" s="19">
        <v>89</v>
      </c>
      <c r="H43" s="19">
        <v>61</v>
      </c>
      <c r="I43" s="19">
        <v>30</v>
      </c>
      <c r="J43" s="19">
        <v>26</v>
      </c>
      <c r="K43" s="19">
        <v>12</v>
      </c>
      <c r="L43" s="19">
        <v>10</v>
      </c>
      <c r="M43" s="19">
        <v>7</v>
      </c>
      <c r="N43" s="19">
        <v>3</v>
      </c>
    </row>
    <row r="44" spans="2:14" ht="20.100000000000001" customHeight="1" thickBot="1" x14ac:dyDescent="0.25">
      <c r="B44" s="4" t="s">
        <v>230</v>
      </c>
      <c r="C44" s="19">
        <v>114</v>
      </c>
      <c r="D44" s="19">
        <v>126</v>
      </c>
      <c r="E44" s="19">
        <v>41</v>
      </c>
      <c r="F44" s="19">
        <v>32</v>
      </c>
      <c r="G44" s="19">
        <v>34</v>
      </c>
      <c r="H44" s="19">
        <v>10</v>
      </c>
      <c r="I44" s="19">
        <v>60</v>
      </c>
      <c r="J44" s="19">
        <v>70</v>
      </c>
      <c r="K44" s="19">
        <v>29</v>
      </c>
      <c r="L44" s="19">
        <v>22</v>
      </c>
      <c r="M44" s="19">
        <v>22</v>
      </c>
      <c r="N44" s="19">
        <v>2</v>
      </c>
    </row>
    <row r="45" spans="2:14" ht="20.100000000000001" customHeight="1" thickBot="1" x14ac:dyDescent="0.25">
      <c r="B45" s="4" t="s">
        <v>231</v>
      </c>
      <c r="C45" s="19">
        <v>190</v>
      </c>
      <c r="D45" s="19">
        <v>180</v>
      </c>
      <c r="E45" s="19">
        <v>58</v>
      </c>
      <c r="F45" s="19">
        <v>78</v>
      </c>
      <c r="G45" s="19">
        <v>74</v>
      </c>
      <c r="H45" s="19">
        <v>25</v>
      </c>
      <c r="I45" s="19">
        <v>103</v>
      </c>
      <c r="J45" s="19">
        <v>96</v>
      </c>
      <c r="K45" s="19">
        <v>32</v>
      </c>
      <c r="L45" s="19">
        <v>9</v>
      </c>
      <c r="M45" s="19">
        <v>10</v>
      </c>
      <c r="N45" s="19">
        <v>1</v>
      </c>
    </row>
    <row r="46" spans="2:14" ht="20.100000000000001" customHeight="1" thickBot="1" x14ac:dyDescent="0.25">
      <c r="B46" s="4" t="s">
        <v>232</v>
      </c>
      <c r="C46" s="19">
        <v>32</v>
      </c>
      <c r="D46" s="19">
        <v>32</v>
      </c>
      <c r="E46" s="19">
        <v>13</v>
      </c>
      <c r="F46" s="19">
        <v>12</v>
      </c>
      <c r="G46" s="19">
        <v>12</v>
      </c>
      <c r="H46" s="19">
        <v>8</v>
      </c>
      <c r="I46" s="19">
        <v>15</v>
      </c>
      <c r="J46" s="19">
        <v>16</v>
      </c>
      <c r="K46" s="19">
        <v>4</v>
      </c>
      <c r="L46" s="19">
        <v>5</v>
      </c>
      <c r="M46" s="19">
        <v>4</v>
      </c>
      <c r="N46" s="19">
        <v>1</v>
      </c>
    </row>
    <row r="47" spans="2:14" ht="20.100000000000001" customHeight="1" thickBot="1" x14ac:dyDescent="0.25">
      <c r="B47" s="4" t="s">
        <v>233</v>
      </c>
      <c r="C47" s="19">
        <v>482</v>
      </c>
      <c r="D47" s="19">
        <v>393</v>
      </c>
      <c r="E47" s="19">
        <v>171</v>
      </c>
      <c r="F47" s="19">
        <v>75</v>
      </c>
      <c r="G47" s="19">
        <v>67</v>
      </c>
      <c r="H47" s="19">
        <v>37</v>
      </c>
      <c r="I47" s="19">
        <v>280</v>
      </c>
      <c r="J47" s="19">
        <v>209</v>
      </c>
      <c r="K47" s="19">
        <v>112</v>
      </c>
      <c r="L47" s="19">
        <v>127</v>
      </c>
      <c r="M47" s="19">
        <v>117</v>
      </c>
      <c r="N47" s="19">
        <v>22</v>
      </c>
    </row>
    <row r="48" spans="2:14" ht="20.100000000000001" customHeight="1" thickBot="1" x14ac:dyDescent="0.25">
      <c r="B48" s="4" t="s">
        <v>234</v>
      </c>
      <c r="C48" s="19">
        <v>33</v>
      </c>
      <c r="D48" s="19">
        <v>31</v>
      </c>
      <c r="E48" s="19">
        <v>17</v>
      </c>
      <c r="F48" s="19">
        <v>4</v>
      </c>
      <c r="G48" s="19">
        <v>4</v>
      </c>
      <c r="H48" s="19">
        <v>1</v>
      </c>
      <c r="I48" s="19">
        <v>29</v>
      </c>
      <c r="J48" s="19">
        <v>27</v>
      </c>
      <c r="K48" s="19">
        <v>16</v>
      </c>
      <c r="L48" s="19">
        <v>0</v>
      </c>
      <c r="M48" s="19">
        <v>0</v>
      </c>
      <c r="N48" s="19">
        <v>0</v>
      </c>
    </row>
    <row r="49" spans="2:14" ht="20.100000000000001" customHeight="1" thickBot="1" x14ac:dyDescent="0.25">
      <c r="B49" s="4" t="s">
        <v>235</v>
      </c>
      <c r="C49" s="19">
        <v>32</v>
      </c>
      <c r="D49" s="19">
        <v>18</v>
      </c>
      <c r="E49" s="19">
        <v>30</v>
      </c>
      <c r="F49" s="19">
        <v>11</v>
      </c>
      <c r="G49" s="19">
        <v>4</v>
      </c>
      <c r="H49" s="19">
        <v>8</v>
      </c>
      <c r="I49" s="19">
        <v>21</v>
      </c>
      <c r="J49" s="19">
        <v>13</v>
      </c>
      <c r="K49" s="19">
        <v>22</v>
      </c>
      <c r="L49" s="19">
        <v>0</v>
      </c>
      <c r="M49" s="19">
        <v>1</v>
      </c>
      <c r="N49" s="19">
        <v>0</v>
      </c>
    </row>
    <row r="50" spans="2:14" ht="20.100000000000001" customHeight="1" thickBot="1" x14ac:dyDescent="0.25">
      <c r="B50" s="4" t="s">
        <v>236</v>
      </c>
      <c r="C50" s="19">
        <v>113</v>
      </c>
      <c r="D50" s="19">
        <v>80</v>
      </c>
      <c r="E50" s="19">
        <v>100</v>
      </c>
      <c r="F50" s="19">
        <v>18</v>
      </c>
      <c r="G50" s="19">
        <v>7</v>
      </c>
      <c r="H50" s="19">
        <v>21</v>
      </c>
      <c r="I50" s="19">
        <v>78</v>
      </c>
      <c r="J50" s="19">
        <v>62</v>
      </c>
      <c r="K50" s="19">
        <v>71</v>
      </c>
      <c r="L50" s="19">
        <v>17</v>
      </c>
      <c r="M50" s="19">
        <v>11</v>
      </c>
      <c r="N50" s="19">
        <v>8</v>
      </c>
    </row>
    <row r="51" spans="2:14" ht="20.100000000000001" customHeight="1" thickBot="1" x14ac:dyDescent="0.25">
      <c r="B51" s="4" t="s">
        <v>237</v>
      </c>
      <c r="C51" s="19">
        <v>11</v>
      </c>
      <c r="D51" s="19">
        <v>8</v>
      </c>
      <c r="E51" s="19">
        <v>6</v>
      </c>
      <c r="F51" s="19">
        <v>2</v>
      </c>
      <c r="G51" s="19">
        <v>3</v>
      </c>
      <c r="H51" s="19">
        <v>0</v>
      </c>
      <c r="I51" s="19">
        <v>9</v>
      </c>
      <c r="J51" s="19">
        <v>4</v>
      </c>
      <c r="K51" s="19">
        <v>6</v>
      </c>
      <c r="L51" s="19">
        <v>0</v>
      </c>
      <c r="M51" s="19">
        <v>1</v>
      </c>
      <c r="N51" s="19">
        <v>0</v>
      </c>
    </row>
    <row r="52" spans="2:14" ht="20.100000000000001" customHeight="1" thickBot="1" x14ac:dyDescent="0.25">
      <c r="B52" s="4" t="s">
        <v>238</v>
      </c>
      <c r="C52" s="19">
        <v>19</v>
      </c>
      <c r="D52" s="19">
        <v>18</v>
      </c>
      <c r="E52" s="19">
        <v>9</v>
      </c>
      <c r="F52" s="19">
        <v>2</v>
      </c>
      <c r="G52" s="19">
        <v>2</v>
      </c>
      <c r="H52" s="19">
        <v>0</v>
      </c>
      <c r="I52" s="19">
        <v>16</v>
      </c>
      <c r="J52" s="19">
        <v>15</v>
      </c>
      <c r="K52" s="19">
        <v>9</v>
      </c>
      <c r="L52" s="19">
        <v>1</v>
      </c>
      <c r="M52" s="19">
        <v>1</v>
      </c>
      <c r="N52" s="19">
        <v>0</v>
      </c>
    </row>
    <row r="53" spans="2:14" ht="20.100000000000001" customHeight="1" thickBot="1" x14ac:dyDescent="0.25">
      <c r="B53" s="4" t="s">
        <v>239</v>
      </c>
      <c r="C53" s="19">
        <v>67</v>
      </c>
      <c r="D53" s="19">
        <v>70</v>
      </c>
      <c r="E53" s="19">
        <v>32</v>
      </c>
      <c r="F53" s="19">
        <v>21</v>
      </c>
      <c r="G53" s="19">
        <v>25</v>
      </c>
      <c r="H53" s="19">
        <v>4</v>
      </c>
      <c r="I53" s="19">
        <v>41</v>
      </c>
      <c r="J53" s="19">
        <v>40</v>
      </c>
      <c r="K53" s="19">
        <v>28</v>
      </c>
      <c r="L53" s="19">
        <v>5</v>
      </c>
      <c r="M53" s="19">
        <v>5</v>
      </c>
      <c r="N53" s="19">
        <v>0</v>
      </c>
    </row>
    <row r="54" spans="2:14" ht="20.100000000000001" customHeight="1" thickBot="1" x14ac:dyDescent="0.25">
      <c r="B54" s="4" t="s">
        <v>240</v>
      </c>
      <c r="C54" s="19">
        <v>892</v>
      </c>
      <c r="D54" s="19">
        <v>874</v>
      </c>
      <c r="E54" s="19">
        <v>226</v>
      </c>
      <c r="F54" s="19">
        <v>161</v>
      </c>
      <c r="G54" s="19">
        <v>156</v>
      </c>
      <c r="H54" s="19">
        <v>39</v>
      </c>
      <c r="I54" s="19">
        <v>505</v>
      </c>
      <c r="J54" s="19">
        <v>500</v>
      </c>
      <c r="K54" s="19">
        <v>161</v>
      </c>
      <c r="L54" s="19">
        <v>226</v>
      </c>
      <c r="M54" s="19">
        <v>218</v>
      </c>
      <c r="N54" s="19">
        <v>26</v>
      </c>
    </row>
    <row r="55" spans="2:14" ht="20.100000000000001" customHeight="1" thickBot="1" x14ac:dyDescent="0.25">
      <c r="B55" s="4" t="s">
        <v>241</v>
      </c>
      <c r="C55" s="19">
        <v>368</v>
      </c>
      <c r="D55" s="19">
        <v>353</v>
      </c>
      <c r="E55" s="19">
        <v>75</v>
      </c>
      <c r="F55" s="19">
        <v>38</v>
      </c>
      <c r="G55" s="19">
        <v>35</v>
      </c>
      <c r="H55" s="19">
        <v>8</v>
      </c>
      <c r="I55" s="19">
        <v>119</v>
      </c>
      <c r="J55" s="19">
        <v>112</v>
      </c>
      <c r="K55" s="19">
        <v>58</v>
      </c>
      <c r="L55" s="19">
        <v>211</v>
      </c>
      <c r="M55" s="19">
        <v>206</v>
      </c>
      <c r="N55" s="19">
        <v>9</v>
      </c>
    </row>
    <row r="56" spans="2:14" ht="20.100000000000001" customHeight="1" thickBot="1" x14ac:dyDescent="0.25">
      <c r="B56" s="4" t="s">
        <v>242</v>
      </c>
      <c r="C56" s="19">
        <v>86</v>
      </c>
      <c r="D56" s="19">
        <v>73</v>
      </c>
      <c r="E56" s="19">
        <v>56</v>
      </c>
      <c r="F56" s="19">
        <v>14</v>
      </c>
      <c r="G56" s="19">
        <v>9</v>
      </c>
      <c r="H56" s="19">
        <v>11</v>
      </c>
      <c r="I56" s="19">
        <v>68</v>
      </c>
      <c r="J56" s="19">
        <v>58</v>
      </c>
      <c r="K56" s="19">
        <v>45</v>
      </c>
      <c r="L56" s="19">
        <v>4</v>
      </c>
      <c r="M56" s="19">
        <v>6</v>
      </c>
      <c r="N56" s="19">
        <v>0</v>
      </c>
    </row>
    <row r="57" spans="2:14" ht="20.100000000000001" customHeight="1" thickBot="1" x14ac:dyDescent="0.25">
      <c r="B57" s="4" t="s">
        <v>243</v>
      </c>
      <c r="C57" s="19">
        <v>34</v>
      </c>
      <c r="D57" s="19">
        <v>44</v>
      </c>
      <c r="E57" s="19">
        <v>2</v>
      </c>
      <c r="F57" s="19">
        <v>12</v>
      </c>
      <c r="G57" s="19">
        <v>12</v>
      </c>
      <c r="H57" s="19">
        <v>1</v>
      </c>
      <c r="I57" s="19">
        <v>21</v>
      </c>
      <c r="J57" s="19">
        <v>31</v>
      </c>
      <c r="K57" s="19">
        <v>1</v>
      </c>
      <c r="L57" s="19">
        <v>1</v>
      </c>
      <c r="M57" s="19">
        <v>1</v>
      </c>
      <c r="N57" s="19">
        <v>0</v>
      </c>
    </row>
    <row r="58" spans="2:14" ht="20.100000000000001" customHeight="1" thickBot="1" x14ac:dyDescent="0.25">
      <c r="B58" s="4" t="s">
        <v>269</v>
      </c>
      <c r="C58" s="19">
        <v>39</v>
      </c>
      <c r="D58" s="19">
        <v>59</v>
      </c>
      <c r="E58" s="19">
        <v>5</v>
      </c>
      <c r="F58" s="19">
        <v>8</v>
      </c>
      <c r="G58" s="19">
        <v>13</v>
      </c>
      <c r="H58" s="19">
        <v>0</v>
      </c>
      <c r="I58" s="19">
        <v>31</v>
      </c>
      <c r="J58" s="19">
        <v>46</v>
      </c>
      <c r="K58" s="19">
        <v>5</v>
      </c>
      <c r="L58" s="19">
        <v>0</v>
      </c>
      <c r="M58" s="19">
        <v>0</v>
      </c>
      <c r="N58" s="19">
        <v>0</v>
      </c>
    </row>
    <row r="59" spans="2:14" ht="20.100000000000001" customHeight="1" thickBot="1" x14ac:dyDescent="0.25">
      <c r="B59" s="4" t="s">
        <v>245</v>
      </c>
      <c r="C59" s="19">
        <v>72</v>
      </c>
      <c r="D59" s="19">
        <v>87</v>
      </c>
      <c r="E59" s="19">
        <v>31</v>
      </c>
      <c r="F59" s="19">
        <v>16</v>
      </c>
      <c r="G59" s="19">
        <v>26</v>
      </c>
      <c r="H59" s="19">
        <v>3</v>
      </c>
      <c r="I59" s="19">
        <v>50</v>
      </c>
      <c r="J59" s="19">
        <v>45</v>
      </c>
      <c r="K59" s="19">
        <v>26</v>
      </c>
      <c r="L59" s="19">
        <v>6</v>
      </c>
      <c r="M59" s="19">
        <v>16</v>
      </c>
      <c r="N59" s="19">
        <v>2</v>
      </c>
    </row>
    <row r="60" spans="2:14" ht="20.100000000000001" customHeight="1" thickBot="1" x14ac:dyDescent="0.25">
      <c r="B60" s="4" t="s">
        <v>246</v>
      </c>
      <c r="C60" s="19">
        <v>60</v>
      </c>
      <c r="D60" s="19">
        <v>32</v>
      </c>
      <c r="E60" s="19">
        <v>53</v>
      </c>
      <c r="F60" s="19">
        <v>16</v>
      </c>
      <c r="G60" s="19">
        <v>10</v>
      </c>
      <c r="H60" s="19">
        <v>7</v>
      </c>
      <c r="I60" s="19">
        <v>44</v>
      </c>
      <c r="J60" s="19">
        <v>22</v>
      </c>
      <c r="K60" s="19">
        <v>46</v>
      </c>
      <c r="L60" s="19">
        <v>0</v>
      </c>
      <c r="M60" s="19">
        <v>0</v>
      </c>
      <c r="N60" s="19">
        <v>0</v>
      </c>
    </row>
    <row r="61" spans="2:14" ht="20.100000000000001" customHeight="1" thickBot="1" x14ac:dyDescent="0.25">
      <c r="B61" s="7" t="s">
        <v>22</v>
      </c>
      <c r="C61" s="9">
        <f>SUM(C11:C60)</f>
        <v>6062</v>
      </c>
      <c r="D61" s="9">
        <f t="shared" ref="D61:N61" si="0">SUM(D11:D60)</f>
        <v>5387</v>
      </c>
      <c r="E61" s="9">
        <f t="shared" si="0"/>
        <v>2684</v>
      </c>
      <c r="F61" s="9">
        <f t="shared" si="0"/>
        <v>1193</v>
      </c>
      <c r="G61" s="9">
        <f t="shared" si="0"/>
        <v>1108</v>
      </c>
      <c r="H61" s="9">
        <f t="shared" si="0"/>
        <v>473</v>
      </c>
      <c r="I61" s="9">
        <f t="shared" si="0"/>
        <v>3784</v>
      </c>
      <c r="J61" s="9">
        <f t="shared" si="0"/>
        <v>3259</v>
      </c>
      <c r="K61" s="9">
        <f t="shared" si="0"/>
        <v>1980</v>
      </c>
      <c r="L61" s="9">
        <f t="shared" si="0"/>
        <v>1085</v>
      </c>
      <c r="M61" s="9">
        <f t="shared" si="0"/>
        <v>1020</v>
      </c>
      <c r="N61" s="9">
        <f t="shared" si="0"/>
        <v>231</v>
      </c>
    </row>
    <row r="63" spans="2:14" x14ac:dyDescent="0.2">
      <c r="C63" s="49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9"/>
      <c r="C9" s="77" t="s">
        <v>87</v>
      </c>
      <c r="D9" s="74"/>
      <c r="E9" s="78"/>
      <c r="F9" s="77" t="s">
        <v>88</v>
      </c>
      <c r="G9" s="74"/>
      <c r="H9" s="74"/>
      <c r="I9" s="77" t="s">
        <v>89</v>
      </c>
      <c r="J9" s="74"/>
      <c r="K9" s="74"/>
      <c r="L9" s="77" t="s">
        <v>90</v>
      </c>
      <c r="M9" s="74"/>
      <c r="N9" s="74"/>
      <c r="O9" s="77" t="s">
        <v>91</v>
      </c>
      <c r="P9" s="74"/>
      <c r="Q9" s="74"/>
      <c r="R9" s="77" t="s">
        <v>92</v>
      </c>
      <c r="S9" s="74"/>
      <c r="T9" s="74"/>
      <c r="U9" s="77" t="s">
        <v>93</v>
      </c>
      <c r="V9" s="74"/>
      <c r="W9" s="74"/>
      <c r="X9" s="77" t="s">
        <v>94</v>
      </c>
      <c r="Y9" s="74"/>
      <c r="Z9" s="74"/>
      <c r="AA9" s="77" t="s">
        <v>95</v>
      </c>
      <c r="AB9" s="74"/>
      <c r="AC9" s="74"/>
      <c r="AD9" s="77" t="s">
        <v>96</v>
      </c>
      <c r="AE9" s="74"/>
      <c r="AF9" s="74"/>
      <c r="AG9" s="77" t="s">
        <v>97</v>
      </c>
      <c r="AH9" s="74"/>
      <c r="AI9" s="74"/>
    </row>
    <row r="10" spans="2:35" ht="42.75" customHeight="1" thickBot="1" x14ac:dyDescent="0.25">
      <c r="B10" s="79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197</v>
      </c>
      <c r="C11" s="18">
        <v>128</v>
      </c>
      <c r="D11" s="18">
        <v>126</v>
      </c>
      <c r="E11" s="18">
        <v>4</v>
      </c>
      <c r="F11" s="18">
        <v>128</v>
      </c>
      <c r="G11" s="18">
        <v>126</v>
      </c>
      <c r="H11" s="18">
        <v>4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26</v>
      </c>
      <c r="V11" s="18">
        <v>25</v>
      </c>
      <c r="W11" s="18">
        <v>1</v>
      </c>
      <c r="X11" s="18">
        <v>26</v>
      </c>
      <c r="Y11" s="18">
        <v>25</v>
      </c>
      <c r="Z11" s="18">
        <v>1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198</v>
      </c>
      <c r="C12" s="19">
        <v>156</v>
      </c>
      <c r="D12" s="19">
        <v>153</v>
      </c>
      <c r="E12" s="19">
        <v>12</v>
      </c>
      <c r="F12" s="19">
        <v>156</v>
      </c>
      <c r="G12" s="19">
        <v>153</v>
      </c>
      <c r="H12" s="19">
        <v>12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24</v>
      </c>
      <c r="V12" s="19">
        <v>25</v>
      </c>
      <c r="W12" s="19">
        <v>0</v>
      </c>
      <c r="X12" s="19">
        <v>24</v>
      </c>
      <c r="Y12" s="19">
        <v>25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199</v>
      </c>
      <c r="C13" s="19">
        <v>176</v>
      </c>
      <c r="D13" s="19">
        <v>185</v>
      </c>
      <c r="E13" s="19">
        <v>14</v>
      </c>
      <c r="F13" s="19">
        <v>176</v>
      </c>
      <c r="G13" s="19">
        <v>185</v>
      </c>
      <c r="H13" s="19">
        <v>14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27</v>
      </c>
      <c r="V13" s="19">
        <v>31</v>
      </c>
      <c r="W13" s="19">
        <v>4</v>
      </c>
      <c r="X13" s="19">
        <v>27</v>
      </c>
      <c r="Y13" s="19">
        <v>31</v>
      </c>
      <c r="Z13" s="19">
        <v>4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200</v>
      </c>
      <c r="C14" s="19">
        <v>131</v>
      </c>
      <c r="D14" s="19">
        <v>133</v>
      </c>
      <c r="E14" s="19">
        <v>4</v>
      </c>
      <c r="F14" s="19">
        <v>131</v>
      </c>
      <c r="G14" s="19">
        <v>133</v>
      </c>
      <c r="H14" s="19">
        <v>4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9</v>
      </c>
      <c r="V14" s="19">
        <v>9</v>
      </c>
      <c r="W14" s="19">
        <v>0</v>
      </c>
      <c r="X14" s="19">
        <v>9</v>
      </c>
      <c r="Y14" s="19">
        <v>9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201</v>
      </c>
      <c r="C15" s="19">
        <v>214</v>
      </c>
      <c r="D15" s="19">
        <v>132</v>
      </c>
      <c r="E15" s="19">
        <v>86</v>
      </c>
      <c r="F15" s="19">
        <v>214</v>
      </c>
      <c r="G15" s="19">
        <v>132</v>
      </c>
      <c r="H15" s="19">
        <v>86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19</v>
      </c>
      <c r="V15" s="19">
        <v>23</v>
      </c>
      <c r="W15" s="19">
        <v>0</v>
      </c>
      <c r="X15" s="19">
        <v>19</v>
      </c>
      <c r="Y15" s="19">
        <v>23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202</v>
      </c>
      <c r="C16" s="19">
        <v>116</v>
      </c>
      <c r="D16" s="19">
        <v>95</v>
      </c>
      <c r="E16" s="19">
        <v>32</v>
      </c>
      <c r="F16" s="19">
        <v>116</v>
      </c>
      <c r="G16" s="19">
        <v>95</v>
      </c>
      <c r="H16" s="19">
        <v>32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36</v>
      </c>
      <c r="V16" s="19">
        <v>35</v>
      </c>
      <c r="W16" s="19">
        <v>3</v>
      </c>
      <c r="X16" s="19">
        <v>36</v>
      </c>
      <c r="Y16" s="19">
        <v>35</v>
      </c>
      <c r="Z16" s="19">
        <v>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203</v>
      </c>
      <c r="C17" s="19">
        <v>489</v>
      </c>
      <c r="D17" s="19">
        <v>494</v>
      </c>
      <c r="E17" s="19">
        <v>40</v>
      </c>
      <c r="F17" s="19">
        <v>489</v>
      </c>
      <c r="G17" s="19">
        <v>494</v>
      </c>
      <c r="H17" s="19">
        <v>40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30</v>
      </c>
      <c r="V17" s="19">
        <v>32</v>
      </c>
      <c r="W17" s="19">
        <v>3</v>
      </c>
      <c r="X17" s="19">
        <v>30</v>
      </c>
      <c r="Y17" s="19">
        <v>32</v>
      </c>
      <c r="Z17" s="19">
        <v>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204</v>
      </c>
      <c r="C18" s="19">
        <v>178</v>
      </c>
      <c r="D18" s="19">
        <v>175</v>
      </c>
      <c r="E18" s="19">
        <v>9</v>
      </c>
      <c r="F18" s="19">
        <v>178</v>
      </c>
      <c r="G18" s="19">
        <v>175</v>
      </c>
      <c r="H18" s="19">
        <v>9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80</v>
      </c>
      <c r="V18" s="19">
        <v>53</v>
      </c>
      <c r="W18" s="19">
        <v>28</v>
      </c>
      <c r="X18" s="19">
        <v>55</v>
      </c>
      <c r="Y18" s="19">
        <v>53</v>
      </c>
      <c r="Z18" s="19">
        <v>3</v>
      </c>
      <c r="AA18" s="19">
        <v>25</v>
      </c>
      <c r="AB18" s="19">
        <v>0</v>
      </c>
      <c r="AC18" s="19">
        <v>25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205</v>
      </c>
      <c r="C19" s="19">
        <v>60</v>
      </c>
      <c r="D19" s="19">
        <v>74</v>
      </c>
      <c r="E19" s="19">
        <v>1</v>
      </c>
      <c r="F19" s="19">
        <v>60</v>
      </c>
      <c r="G19" s="19">
        <v>74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1</v>
      </c>
      <c r="W19" s="19">
        <v>0</v>
      </c>
      <c r="X19" s="19">
        <v>1</v>
      </c>
      <c r="Y19" s="19">
        <v>1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206</v>
      </c>
      <c r="C20" s="19">
        <v>58</v>
      </c>
      <c r="D20" s="19">
        <v>61</v>
      </c>
      <c r="E20" s="19">
        <v>0</v>
      </c>
      <c r="F20" s="19">
        <v>58</v>
      </c>
      <c r="G20" s="19">
        <v>61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207</v>
      </c>
      <c r="C21" s="19">
        <v>246</v>
      </c>
      <c r="D21" s="19">
        <v>241</v>
      </c>
      <c r="E21" s="19">
        <v>7</v>
      </c>
      <c r="F21" s="19">
        <v>246</v>
      </c>
      <c r="G21" s="19">
        <v>241</v>
      </c>
      <c r="H21" s="19">
        <v>7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34</v>
      </c>
      <c r="V21" s="19">
        <v>32</v>
      </c>
      <c r="W21" s="19">
        <v>3</v>
      </c>
      <c r="X21" s="19">
        <v>34</v>
      </c>
      <c r="Y21" s="19">
        <v>32</v>
      </c>
      <c r="Z21" s="19">
        <v>3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208</v>
      </c>
      <c r="C22" s="19">
        <v>279</v>
      </c>
      <c r="D22" s="19">
        <v>268</v>
      </c>
      <c r="E22" s="19">
        <v>22</v>
      </c>
      <c r="F22" s="19">
        <v>279</v>
      </c>
      <c r="G22" s="19">
        <v>268</v>
      </c>
      <c r="H22" s="19">
        <v>22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18</v>
      </c>
      <c r="V22" s="19">
        <v>17</v>
      </c>
      <c r="W22" s="19">
        <v>2</v>
      </c>
      <c r="X22" s="19">
        <v>18</v>
      </c>
      <c r="Y22" s="19">
        <v>17</v>
      </c>
      <c r="Z22" s="19">
        <v>2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209</v>
      </c>
      <c r="C23" s="19">
        <v>502</v>
      </c>
      <c r="D23" s="19">
        <v>482</v>
      </c>
      <c r="E23" s="19">
        <v>53</v>
      </c>
      <c r="F23" s="19">
        <v>502</v>
      </c>
      <c r="G23" s="19">
        <v>482</v>
      </c>
      <c r="H23" s="19">
        <v>53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67</v>
      </c>
      <c r="V23" s="19">
        <v>67</v>
      </c>
      <c r="W23" s="19">
        <v>10</v>
      </c>
      <c r="X23" s="19">
        <v>67</v>
      </c>
      <c r="Y23" s="19">
        <v>67</v>
      </c>
      <c r="Z23" s="19">
        <v>10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210</v>
      </c>
      <c r="C24" s="19">
        <v>231</v>
      </c>
      <c r="D24" s="19">
        <v>205</v>
      </c>
      <c r="E24" s="19">
        <v>32</v>
      </c>
      <c r="F24" s="19">
        <v>229</v>
      </c>
      <c r="G24" s="19">
        <v>203</v>
      </c>
      <c r="H24" s="19">
        <v>32</v>
      </c>
      <c r="I24" s="19">
        <v>2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65</v>
      </c>
      <c r="V24" s="19">
        <v>62</v>
      </c>
      <c r="W24" s="19">
        <v>4</v>
      </c>
      <c r="X24" s="19">
        <v>65</v>
      </c>
      <c r="Y24" s="19">
        <v>62</v>
      </c>
      <c r="Z24" s="19">
        <v>4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211</v>
      </c>
      <c r="C25" s="19">
        <v>179</v>
      </c>
      <c r="D25" s="19">
        <v>179</v>
      </c>
      <c r="E25" s="19">
        <v>8</v>
      </c>
      <c r="F25" s="19">
        <v>177</v>
      </c>
      <c r="G25" s="19">
        <v>175</v>
      </c>
      <c r="H25" s="19">
        <v>8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2</v>
      </c>
      <c r="P25" s="19">
        <v>4</v>
      </c>
      <c r="Q25" s="19">
        <v>0</v>
      </c>
      <c r="R25" s="19">
        <v>0</v>
      </c>
      <c r="S25" s="19">
        <v>0</v>
      </c>
      <c r="T25" s="19">
        <v>0</v>
      </c>
      <c r="U25" s="19">
        <v>91</v>
      </c>
      <c r="V25" s="19">
        <v>80</v>
      </c>
      <c r="W25" s="19">
        <v>15</v>
      </c>
      <c r="X25" s="19">
        <v>91</v>
      </c>
      <c r="Y25" s="19">
        <v>79</v>
      </c>
      <c r="Z25" s="19">
        <v>15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212</v>
      </c>
      <c r="C26" s="27">
        <v>56</v>
      </c>
      <c r="D26" s="27">
        <v>59</v>
      </c>
      <c r="E26" s="27">
        <v>9</v>
      </c>
      <c r="F26" s="27">
        <v>56</v>
      </c>
      <c r="G26" s="27">
        <v>59</v>
      </c>
      <c r="H26" s="27">
        <v>9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6</v>
      </c>
      <c r="V26" s="27">
        <v>9</v>
      </c>
      <c r="W26" s="27">
        <v>0</v>
      </c>
      <c r="X26" s="27">
        <v>6</v>
      </c>
      <c r="Y26" s="27">
        <v>9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</row>
    <row r="27" spans="2:35" ht="20.100000000000001" customHeight="1" thickBot="1" x14ac:dyDescent="0.25">
      <c r="B27" s="6" t="s">
        <v>213</v>
      </c>
      <c r="C27" s="29">
        <v>35</v>
      </c>
      <c r="D27" s="29">
        <v>34</v>
      </c>
      <c r="E27" s="29">
        <v>4</v>
      </c>
      <c r="F27" s="29">
        <v>35</v>
      </c>
      <c r="G27" s="29">
        <v>34</v>
      </c>
      <c r="H27" s="29">
        <v>4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</row>
    <row r="28" spans="2:35" ht="20.100000000000001" customHeight="1" thickBot="1" x14ac:dyDescent="0.25">
      <c r="B28" s="4" t="s">
        <v>214</v>
      </c>
      <c r="C28" s="29">
        <v>348</v>
      </c>
      <c r="D28" s="29">
        <v>344</v>
      </c>
      <c r="E28" s="29">
        <v>58</v>
      </c>
      <c r="F28" s="29">
        <v>348</v>
      </c>
      <c r="G28" s="29">
        <v>344</v>
      </c>
      <c r="H28" s="29">
        <v>58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60</v>
      </c>
      <c r="V28" s="29">
        <v>59</v>
      </c>
      <c r="W28" s="29">
        <v>8</v>
      </c>
      <c r="X28" s="29">
        <v>60</v>
      </c>
      <c r="Y28" s="29">
        <v>59</v>
      </c>
      <c r="Z28" s="29">
        <v>8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</row>
    <row r="29" spans="2:35" ht="20.100000000000001" customHeight="1" thickBot="1" x14ac:dyDescent="0.25">
      <c r="B29" s="4" t="s">
        <v>215</v>
      </c>
      <c r="C29" s="28">
        <v>55</v>
      </c>
      <c r="D29" s="28">
        <v>56</v>
      </c>
      <c r="E29" s="28">
        <v>1</v>
      </c>
      <c r="F29" s="28">
        <v>55</v>
      </c>
      <c r="G29" s="28">
        <v>56</v>
      </c>
      <c r="H29" s="28">
        <v>1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2:35" ht="20.100000000000001" customHeight="1" thickBot="1" x14ac:dyDescent="0.25">
      <c r="B30" s="4" t="s">
        <v>216</v>
      </c>
      <c r="C30" s="19">
        <v>6</v>
      </c>
      <c r="D30" s="19">
        <v>6</v>
      </c>
      <c r="E30" s="19">
        <v>0</v>
      </c>
      <c r="F30" s="19">
        <v>6</v>
      </c>
      <c r="G30" s="19">
        <v>6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20.100000000000001" customHeight="1" thickBot="1" x14ac:dyDescent="0.25">
      <c r="B31" s="4" t="s">
        <v>217</v>
      </c>
      <c r="C31" s="19">
        <v>28</v>
      </c>
      <c r="D31" s="19">
        <v>31</v>
      </c>
      <c r="E31" s="19">
        <v>1</v>
      </c>
      <c r="F31" s="19">
        <v>28</v>
      </c>
      <c r="G31" s="19">
        <v>31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6</v>
      </c>
      <c r="V31" s="19">
        <v>5</v>
      </c>
      <c r="W31" s="19">
        <v>1</v>
      </c>
      <c r="X31" s="19">
        <v>6</v>
      </c>
      <c r="Y31" s="19">
        <v>5</v>
      </c>
      <c r="Z31" s="19">
        <v>1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2:35" ht="20.100000000000001" customHeight="1" thickBot="1" x14ac:dyDescent="0.25">
      <c r="B32" s="4" t="s">
        <v>218</v>
      </c>
      <c r="C32" s="19">
        <v>20</v>
      </c>
      <c r="D32" s="19">
        <v>22</v>
      </c>
      <c r="E32" s="19">
        <v>0</v>
      </c>
      <c r="F32" s="19">
        <v>20</v>
      </c>
      <c r="G32" s="19">
        <v>22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1</v>
      </c>
      <c r="V32" s="19">
        <v>1</v>
      </c>
      <c r="W32" s="19">
        <v>0</v>
      </c>
      <c r="X32" s="19">
        <v>1</v>
      </c>
      <c r="Y32" s="19">
        <v>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2:35" ht="20.100000000000001" customHeight="1" thickBot="1" x14ac:dyDescent="0.25">
      <c r="B33" s="4" t="s">
        <v>219</v>
      </c>
      <c r="C33" s="19">
        <v>41</v>
      </c>
      <c r="D33" s="19">
        <v>41</v>
      </c>
      <c r="E33" s="19">
        <v>1</v>
      </c>
      <c r="F33" s="19">
        <v>41</v>
      </c>
      <c r="G33" s="19">
        <v>40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</v>
      </c>
      <c r="Q33" s="19">
        <v>0</v>
      </c>
      <c r="R33" s="19">
        <v>0</v>
      </c>
      <c r="S33" s="19">
        <v>0</v>
      </c>
      <c r="T33" s="19">
        <v>0</v>
      </c>
      <c r="U33" s="19">
        <v>2</v>
      </c>
      <c r="V33" s="19">
        <v>2</v>
      </c>
      <c r="W33" s="19">
        <v>0</v>
      </c>
      <c r="X33" s="19">
        <v>2</v>
      </c>
      <c r="Y33" s="19">
        <v>2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2:35" ht="20.100000000000001" customHeight="1" thickBot="1" x14ac:dyDescent="0.25">
      <c r="B34" s="4" t="s">
        <v>220</v>
      </c>
      <c r="C34" s="19">
        <v>118</v>
      </c>
      <c r="D34" s="19">
        <v>117</v>
      </c>
      <c r="E34" s="19">
        <v>9</v>
      </c>
      <c r="F34" s="19">
        <v>118</v>
      </c>
      <c r="G34" s="19">
        <v>117</v>
      </c>
      <c r="H34" s="19">
        <v>9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28</v>
      </c>
      <c r="V34" s="19">
        <v>31</v>
      </c>
      <c r="W34" s="19">
        <v>4</v>
      </c>
      <c r="X34" s="19">
        <v>28</v>
      </c>
      <c r="Y34" s="19">
        <v>31</v>
      </c>
      <c r="Z34" s="19">
        <v>4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2:35" ht="20.100000000000001" customHeight="1" thickBot="1" x14ac:dyDescent="0.25">
      <c r="B35" s="4" t="s">
        <v>221</v>
      </c>
      <c r="C35" s="19">
        <v>45</v>
      </c>
      <c r="D35" s="19">
        <v>48</v>
      </c>
      <c r="E35" s="19">
        <v>0</v>
      </c>
      <c r="F35" s="19">
        <v>45</v>
      </c>
      <c r="G35" s="19">
        <v>48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12</v>
      </c>
      <c r="V35" s="19">
        <v>12</v>
      </c>
      <c r="W35" s="19">
        <v>0</v>
      </c>
      <c r="X35" s="19">
        <v>12</v>
      </c>
      <c r="Y35" s="19">
        <v>12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2:35" ht="20.100000000000001" customHeight="1" thickBot="1" x14ac:dyDescent="0.25">
      <c r="B36" s="4" t="s">
        <v>222</v>
      </c>
      <c r="C36" s="19">
        <v>109</v>
      </c>
      <c r="D36" s="19">
        <v>114</v>
      </c>
      <c r="E36" s="19">
        <v>17</v>
      </c>
      <c r="F36" s="19">
        <v>104</v>
      </c>
      <c r="G36" s="19">
        <v>109</v>
      </c>
      <c r="H36" s="19">
        <v>17</v>
      </c>
      <c r="I36" s="19">
        <v>5</v>
      </c>
      <c r="J36" s="19">
        <v>5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7</v>
      </c>
      <c r="V36" s="19">
        <v>8</v>
      </c>
      <c r="W36" s="19">
        <v>0</v>
      </c>
      <c r="X36" s="19">
        <v>7</v>
      </c>
      <c r="Y36" s="19">
        <v>8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2:35" ht="20.100000000000001" customHeight="1" thickBot="1" x14ac:dyDescent="0.25">
      <c r="B37" s="4" t="s">
        <v>223</v>
      </c>
      <c r="C37" s="19">
        <v>166</v>
      </c>
      <c r="D37" s="19">
        <v>145</v>
      </c>
      <c r="E37" s="19">
        <v>28</v>
      </c>
      <c r="F37" s="19">
        <v>166</v>
      </c>
      <c r="G37" s="19">
        <v>145</v>
      </c>
      <c r="H37" s="19">
        <v>28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6</v>
      </c>
      <c r="V37" s="19">
        <v>7</v>
      </c>
      <c r="W37" s="19">
        <v>0</v>
      </c>
      <c r="X37" s="19">
        <v>6</v>
      </c>
      <c r="Y37" s="19">
        <v>7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2:35" ht="20.100000000000001" customHeight="1" thickBot="1" x14ac:dyDescent="0.25">
      <c r="B38" s="4" t="s">
        <v>224</v>
      </c>
      <c r="C38" s="19">
        <v>59</v>
      </c>
      <c r="D38" s="19">
        <v>63</v>
      </c>
      <c r="E38" s="19">
        <v>38</v>
      </c>
      <c r="F38" s="19">
        <v>59</v>
      </c>
      <c r="G38" s="19">
        <v>63</v>
      </c>
      <c r="H38" s="19">
        <v>38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34</v>
      </c>
      <c r="V38" s="19">
        <v>35</v>
      </c>
      <c r="W38" s="19">
        <v>30</v>
      </c>
      <c r="X38" s="19">
        <v>34</v>
      </c>
      <c r="Y38" s="19">
        <v>35</v>
      </c>
      <c r="Z38" s="19">
        <v>30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</row>
    <row r="39" spans="2:35" ht="20.100000000000001" customHeight="1" thickBot="1" x14ac:dyDescent="0.25">
      <c r="B39" s="4" t="s">
        <v>225</v>
      </c>
      <c r="C39" s="19">
        <v>19</v>
      </c>
      <c r="D39" s="19">
        <v>18</v>
      </c>
      <c r="E39" s="19">
        <v>1</v>
      </c>
      <c r="F39" s="19">
        <v>19</v>
      </c>
      <c r="G39" s="19">
        <v>18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10</v>
      </c>
      <c r="V39" s="19">
        <v>9</v>
      </c>
      <c r="W39" s="19">
        <v>6</v>
      </c>
      <c r="X39" s="19">
        <v>10</v>
      </c>
      <c r="Y39" s="19">
        <v>9</v>
      </c>
      <c r="Z39" s="19">
        <v>6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2:35" ht="20.100000000000001" customHeight="1" thickBot="1" x14ac:dyDescent="0.25">
      <c r="B40" s="4" t="s">
        <v>226</v>
      </c>
      <c r="C40" s="19">
        <v>24</v>
      </c>
      <c r="D40" s="19">
        <v>19</v>
      </c>
      <c r="E40" s="19">
        <v>13</v>
      </c>
      <c r="F40" s="19">
        <v>24</v>
      </c>
      <c r="G40" s="19">
        <v>19</v>
      </c>
      <c r="H40" s="19">
        <v>13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29</v>
      </c>
      <c r="V40" s="19">
        <v>25</v>
      </c>
      <c r="W40" s="19">
        <v>9</v>
      </c>
      <c r="X40" s="19">
        <v>29</v>
      </c>
      <c r="Y40" s="19">
        <v>25</v>
      </c>
      <c r="Z40" s="19">
        <v>9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2:35" ht="20.100000000000001" customHeight="1" thickBot="1" x14ac:dyDescent="0.25">
      <c r="B41" s="4" t="s">
        <v>227</v>
      </c>
      <c r="C41" s="19">
        <v>1824</v>
      </c>
      <c r="D41" s="19">
        <v>1789</v>
      </c>
      <c r="E41" s="19">
        <v>84</v>
      </c>
      <c r="F41" s="19">
        <v>1811</v>
      </c>
      <c r="G41" s="19">
        <v>1774</v>
      </c>
      <c r="H41" s="19">
        <v>84</v>
      </c>
      <c r="I41" s="19">
        <v>13</v>
      </c>
      <c r="J41" s="19">
        <v>15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222</v>
      </c>
      <c r="V41" s="19">
        <v>220</v>
      </c>
      <c r="W41" s="19">
        <v>14</v>
      </c>
      <c r="X41" s="19">
        <v>219</v>
      </c>
      <c r="Y41" s="19">
        <v>217</v>
      </c>
      <c r="Z41" s="19">
        <v>14</v>
      </c>
      <c r="AA41" s="19">
        <v>0</v>
      </c>
      <c r="AB41" s="19">
        <v>0</v>
      </c>
      <c r="AC41" s="19">
        <v>0</v>
      </c>
      <c r="AD41" s="19">
        <v>3</v>
      </c>
      <c r="AE41" s="19">
        <v>3</v>
      </c>
      <c r="AF41" s="19">
        <v>0</v>
      </c>
      <c r="AG41" s="19">
        <v>0</v>
      </c>
      <c r="AH41" s="19">
        <v>0</v>
      </c>
      <c r="AI41" s="19">
        <v>0</v>
      </c>
    </row>
    <row r="42" spans="2:35" ht="20.100000000000001" customHeight="1" thickBot="1" x14ac:dyDescent="0.25">
      <c r="B42" s="4" t="s">
        <v>228</v>
      </c>
      <c r="C42" s="19">
        <v>201</v>
      </c>
      <c r="D42" s="19">
        <v>154</v>
      </c>
      <c r="E42" s="19">
        <v>110</v>
      </c>
      <c r="F42" s="19">
        <v>201</v>
      </c>
      <c r="G42" s="19">
        <v>154</v>
      </c>
      <c r="H42" s="19">
        <v>110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13</v>
      </c>
      <c r="V42" s="19">
        <v>9</v>
      </c>
      <c r="W42" s="19">
        <v>8</v>
      </c>
      <c r="X42" s="19">
        <v>13</v>
      </c>
      <c r="Y42" s="19">
        <v>9</v>
      </c>
      <c r="Z42" s="19">
        <v>8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2:35" ht="20.100000000000001" customHeight="1" thickBot="1" x14ac:dyDescent="0.25">
      <c r="B43" s="4" t="s">
        <v>229</v>
      </c>
      <c r="C43" s="19">
        <v>247</v>
      </c>
      <c r="D43" s="19">
        <v>221</v>
      </c>
      <c r="E43" s="19">
        <v>36</v>
      </c>
      <c r="F43" s="19">
        <v>247</v>
      </c>
      <c r="G43" s="19">
        <v>221</v>
      </c>
      <c r="H43" s="19">
        <v>36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113</v>
      </c>
      <c r="V43" s="19">
        <v>106</v>
      </c>
      <c r="W43" s="19">
        <v>11</v>
      </c>
      <c r="X43" s="19">
        <v>113</v>
      </c>
      <c r="Y43" s="19">
        <v>106</v>
      </c>
      <c r="Z43" s="19">
        <v>11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2:35" ht="20.100000000000001" customHeight="1" thickBot="1" x14ac:dyDescent="0.25">
      <c r="B44" s="4" t="s">
        <v>230</v>
      </c>
      <c r="C44" s="19">
        <v>209</v>
      </c>
      <c r="D44" s="19">
        <v>204</v>
      </c>
      <c r="E44" s="19">
        <v>12</v>
      </c>
      <c r="F44" s="19">
        <v>206</v>
      </c>
      <c r="G44" s="19">
        <v>202</v>
      </c>
      <c r="H44" s="19">
        <v>10</v>
      </c>
      <c r="I44" s="19">
        <v>3</v>
      </c>
      <c r="J44" s="19">
        <v>2</v>
      </c>
      <c r="K44" s="19">
        <v>2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57</v>
      </c>
      <c r="V44" s="19">
        <v>53</v>
      </c>
      <c r="W44" s="19">
        <v>9</v>
      </c>
      <c r="X44" s="19">
        <v>57</v>
      </c>
      <c r="Y44" s="19">
        <v>53</v>
      </c>
      <c r="Z44" s="19">
        <v>9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2:35" ht="20.100000000000001" customHeight="1" thickBot="1" x14ac:dyDescent="0.25">
      <c r="B45" s="4" t="s">
        <v>231</v>
      </c>
      <c r="C45" s="19">
        <v>568</v>
      </c>
      <c r="D45" s="19">
        <v>552</v>
      </c>
      <c r="E45" s="19">
        <v>24</v>
      </c>
      <c r="F45" s="19">
        <v>568</v>
      </c>
      <c r="G45" s="19">
        <v>552</v>
      </c>
      <c r="H45" s="19">
        <v>24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190</v>
      </c>
      <c r="V45" s="19">
        <v>189</v>
      </c>
      <c r="W45" s="19">
        <v>1</v>
      </c>
      <c r="X45" s="19">
        <v>190</v>
      </c>
      <c r="Y45" s="19">
        <v>189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2:35" ht="20.100000000000001" customHeight="1" thickBot="1" x14ac:dyDescent="0.25">
      <c r="B46" s="4" t="s">
        <v>232</v>
      </c>
      <c r="C46" s="19">
        <v>89</v>
      </c>
      <c r="D46" s="19">
        <v>84</v>
      </c>
      <c r="E46" s="19">
        <v>7</v>
      </c>
      <c r="F46" s="19">
        <v>89</v>
      </c>
      <c r="G46" s="19">
        <v>84</v>
      </c>
      <c r="H46" s="19">
        <v>7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24</v>
      </c>
      <c r="V46" s="19">
        <v>23</v>
      </c>
      <c r="W46" s="19">
        <v>0</v>
      </c>
      <c r="X46" s="19">
        <v>24</v>
      </c>
      <c r="Y46" s="19">
        <v>23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</row>
    <row r="47" spans="2:35" ht="20.100000000000001" customHeight="1" thickBot="1" x14ac:dyDescent="0.25">
      <c r="B47" s="4" t="s">
        <v>233</v>
      </c>
      <c r="C47" s="19">
        <v>538</v>
      </c>
      <c r="D47" s="19">
        <v>520</v>
      </c>
      <c r="E47" s="19">
        <v>47</v>
      </c>
      <c r="F47" s="19">
        <v>532</v>
      </c>
      <c r="G47" s="19">
        <v>515</v>
      </c>
      <c r="H47" s="19">
        <v>46</v>
      </c>
      <c r="I47" s="19">
        <v>6</v>
      </c>
      <c r="J47" s="19">
        <v>5</v>
      </c>
      <c r="K47" s="19">
        <v>1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65</v>
      </c>
      <c r="V47" s="19">
        <v>63</v>
      </c>
      <c r="W47" s="19">
        <v>2</v>
      </c>
      <c r="X47" s="19">
        <v>64</v>
      </c>
      <c r="Y47" s="19">
        <v>63</v>
      </c>
      <c r="Z47" s="19">
        <v>1</v>
      </c>
      <c r="AA47" s="19">
        <v>1</v>
      </c>
      <c r="AB47" s="19">
        <v>0</v>
      </c>
      <c r="AC47" s="19">
        <v>1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2:35" ht="20.100000000000001" customHeight="1" thickBot="1" x14ac:dyDescent="0.25">
      <c r="B48" s="4" t="s">
        <v>234</v>
      </c>
      <c r="C48" s="19">
        <v>126</v>
      </c>
      <c r="D48" s="19">
        <v>187</v>
      </c>
      <c r="E48" s="19">
        <v>24</v>
      </c>
      <c r="F48" s="19">
        <v>112</v>
      </c>
      <c r="G48" s="19">
        <v>173</v>
      </c>
      <c r="H48" s="19">
        <v>24</v>
      </c>
      <c r="I48" s="19">
        <v>14</v>
      </c>
      <c r="J48" s="19">
        <v>14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3</v>
      </c>
      <c r="V48" s="19">
        <v>6</v>
      </c>
      <c r="W48" s="19">
        <v>0</v>
      </c>
      <c r="X48" s="19">
        <v>3</v>
      </c>
      <c r="Y48" s="19">
        <v>6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2:35" ht="20.100000000000001" customHeight="1" thickBot="1" x14ac:dyDescent="0.25">
      <c r="B49" s="4" t="s">
        <v>235</v>
      </c>
      <c r="C49" s="19">
        <v>56</v>
      </c>
      <c r="D49" s="19">
        <v>58</v>
      </c>
      <c r="E49" s="19">
        <v>0</v>
      </c>
      <c r="F49" s="19">
        <v>56</v>
      </c>
      <c r="G49" s="19">
        <v>58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2:35" ht="20.100000000000001" customHeight="1" thickBot="1" x14ac:dyDescent="0.25">
      <c r="B50" s="4" t="s">
        <v>236</v>
      </c>
      <c r="C50" s="19">
        <v>275</v>
      </c>
      <c r="D50" s="19">
        <v>256</v>
      </c>
      <c r="E50" s="19">
        <v>34</v>
      </c>
      <c r="F50" s="19">
        <v>275</v>
      </c>
      <c r="G50" s="19">
        <v>256</v>
      </c>
      <c r="H50" s="19">
        <v>34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26</v>
      </c>
      <c r="V50" s="19">
        <v>29</v>
      </c>
      <c r="W50" s="19">
        <v>9</v>
      </c>
      <c r="X50" s="19">
        <v>26</v>
      </c>
      <c r="Y50" s="19">
        <v>29</v>
      </c>
      <c r="Z50" s="19">
        <v>9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2:35" ht="20.100000000000001" customHeight="1" thickBot="1" x14ac:dyDescent="0.25">
      <c r="B51" s="4" t="s">
        <v>237</v>
      </c>
      <c r="C51" s="19">
        <v>70</v>
      </c>
      <c r="D51" s="19">
        <v>73</v>
      </c>
      <c r="E51" s="19">
        <v>1</v>
      </c>
      <c r="F51" s="19">
        <v>70</v>
      </c>
      <c r="G51" s="19">
        <v>73</v>
      </c>
      <c r="H51" s="19">
        <v>1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30</v>
      </c>
      <c r="V51" s="19">
        <v>22</v>
      </c>
      <c r="W51" s="19">
        <v>0</v>
      </c>
      <c r="X51" s="19">
        <v>30</v>
      </c>
      <c r="Y51" s="19">
        <v>22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</row>
    <row r="52" spans="2:35" ht="20.100000000000001" customHeight="1" thickBot="1" x14ac:dyDescent="0.25">
      <c r="B52" s="4" t="s">
        <v>238</v>
      </c>
      <c r="C52" s="19">
        <v>50</v>
      </c>
      <c r="D52" s="19">
        <v>51</v>
      </c>
      <c r="E52" s="19">
        <v>2</v>
      </c>
      <c r="F52" s="19">
        <v>50</v>
      </c>
      <c r="G52" s="19">
        <v>51</v>
      </c>
      <c r="H52" s="19">
        <v>2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7</v>
      </c>
      <c r="V52" s="19">
        <v>7</v>
      </c>
      <c r="W52" s="19">
        <v>0</v>
      </c>
      <c r="X52" s="19">
        <v>7</v>
      </c>
      <c r="Y52" s="19">
        <v>7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</row>
    <row r="53" spans="2:35" ht="20.100000000000001" customHeight="1" thickBot="1" x14ac:dyDescent="0.25">
      <c r="B53" s="4" t="s">
        <v>239</v>
      </c>
      <c r="C53" s="19">
        <v>121</v>
      </c>
      <c r="D53" s="19">
        <v>119</v>
      </c>
      <c r="E53" s="19">
        <v>7</v>
      </c>
      <c r="F53" s="19">
        <v>121</v>
      </c>
      <c r="G53" s="19">
        <v>118</v>
      </c>
      <c r="H53" s="19">
        <v>7</v>
      </c>
      <c r="I53" s="19">
        <v>0</v>
      </c>
      <c r="J53" s="19">
        <v>1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22</v>
      </c>
      <c r="V53" s="19">
        <v>22</v>
      </c>
      <c r="W53" s="19">
        <v>1</v>
      </c>
      <c r="X53" s="19">
        <v>22</v>
      </c>
      <c r="Y53" s="19">
        <v>22</v>
      </c>
      <c r="Z53" s="19">
        <v>1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</row>
    <row r="54" spans="2:35" ht="20.100000000000001" customHeight="1" thickBot="1" x14ac:dyDescent="0.25">
      <c r="B54" s="4" t="s">
        <v>240</v>
      </c>
      <c r="C54" s="19">
        <v>1355</v>
      </c>
      <c r="D54" s="19">
        <v>1351</v>
      </c>
      <c r="E54" s="19">
        <v>144</v>
      </c>
      <c r="F54" s="19">
        <v>1349</v>
      </c>
      <c r="G54" s="19">
        <v>1345</v>
      </c>
      <c r="H54" s="19">
        <v>142</v>
      </c>
      <c r="I54" s="19">
        <v>6</v>
      </c>
      <c r="J54" s="19">
        <v>6</v>
      </c>
      <c r="K54" s="19">
        <v>2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354</v>
      </c>
      <c r="V54" s="19">
        <v>348</v>
      </c>
      <c r="W54" s="19">
        <v>34</v>
      </c>
      <c r="X54" s="19">
        <v>354</v>
      </c>
      <c r="Y54" s="19">
        <v>348</v>
      </c>
      <c r="Z54" s="19">
        <v>34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2:35" ht="20.100000000000001" customHeight="1" thickBot="1" x14ac:dyDescent="0.25">
      <c r="B55" s="4" t="s">
        <v>241</v>
      </c>
      <c r="C55" s="19">
        <v>264</v>
      </c>
      <c r="D55" s="19">
        <v>252</v>
      </c>
      <c r="E55" s="19">
        <v>106</v>
      </c>
      <c r="F55" s="19">
        <v>263</v>
      </c>
      <c r="G55" s="19">
        <v>251</v>
      </c>
      <c r="H55" s="19">
        <v>106</v>
      </c>
      <c r="I55" s="19">
        <v>1</v>
      </c>
      <c r="J55" s="19">
        <v>1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19</v>
      </c>
      <c r="V55" s="19">
        <v>14</v>
      </c>
      <c r="W55" s="19">
        <v>6</v>
      </c>
      <c r="X55" s="19">
        <v>19</v>
      </c>
      <c r="Y55" s="19">
        <v>14</v>
      </c>
      <c r="Z55" s="19">
        <v>6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</row>
    <row r="56" spans="2:35" ht="20.100000000000001" customHeight="1" thickBot="1" x14ac:dyDescent="0.25">
      <c r="B56" s="4" t="s">
        <v>242</v>
      </c>
      <c r="C56" s="19">
        <v>175</v>
      </c>
      <c r="D56" s="19">
        <v>174</v>
      </c>
      <c r="E56" s="19">
        <v>18</v>
      </c>
      <c r="F56" s="19">
        <v>159</v>
      </c>
      <c r="G56" s="19">
        <v>158</v>
      </c>
      <c r="H56" s="19">
        <v>18</v>
      </c>
      <c r="I56" s="19">
        <v>16</v>
      </c>
      <c r="J56" s="19">
        <v>16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36</v>
      </c>
      <c r="V56" s="19">
        <v>34</v>
      </c>
      <c r="W56" s="19">
        <v>4</v>
      </c>
      <c r="X56" s="19">
        <v>36</v>
      </c>
      <c r="Y56" s="19">
        <v>34</v>
      </c>
      <c r="Z56" s="19">
        <v>4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</row>
    <row r="57" spans="2:35" ht="20.100000000000001" customHeight="1" thickBot="1" x14ac:dyDescent="0.25">
      <c r="B57" s="4" t="s">
        <v>243</v>
      </c>
      <c r="C57" s="19">
        <v>69</v>
      </c>
      <c r="D57" s="19">
        <v>68</v>
      </c>
      <c r="E57" s="19">
        <v>1</v>
      </c>
      <c r="F57" s="19">
        <v>69</v>
      </c>
      <c r="G57" s="19">
        <v>68</v>
      </c>
      <c r="H57" s="19">
        <v>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8</v>
      </c>
      <c r="V57" s="19">
        <v>8</v>
      </c>
      <c r="W57" s="19">
        <v>0</v>
      </c>
      <c r="X57" s="19">
        <v>8</v>
      </c>
      <c r="Y57" s="19">
        <v>8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2:35" ht="20.100000000000001" customHeight="1" thickBot="1" x14ac:dyDescent="0.25">
      <c r="B58" s="4" t="s">
        <v>269</v>
      </c>
      <c r="C58" s="19">
        <v>106</v>
      </c>
      <c r="D58" s="19">
        <v>108</v>
      </c>
      <c r="E58" s="19">
        <v>0</v>
      </c>
      <c r="F58" s="19">
        <v>106</v>
      </c>
      <c r="G58" s="19">
        <v>106</v>
      </c>
      <c r="H58" s="19">
        <v>0</v>
      </c>
      <c r="I58" s="19">
        <v>0</v>
      </c>
      <c r="J58" s="19">
        <v>2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15</v>
      </c>
      <c r="V58" s="19">
        <v>16</v>
      </c>
      <c r="W58" s="19">
        <v>0</v>
      </c>
      <c r="X58" s="19">
        <v>15</v>
      </c>
      <c r="Y58" s="19">
        <v>16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2:35" ht="20.100000000000001" customHeight="1" thickBot="1" x14ac:dyDescent="0.25">
      <c r="B59" s="4" t="s">
        <v>245</v>
      </c>
      <c r="C59" s="19">
        <v>201</v>
      </c>
      <c r="D59" s="19">
        <v>227</v>
      </c>
      <c r="E59" s="19">
        <v>7</v>
      </c>
      <c r="F59" s="19">
        <v>201</v>
      </c>
      <c r="G59" s="19">
        <v>227</v>
      </c>
      <c r="H59" s="19">
        <v>7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24</v>
      </c>
      <c r="V59" s="19">
        <v>28</v>
      </c>
      <c r="W59" s="19">
        <v>0</v>
      </c>
      <c r="X59" s="19">
        <v>24</v>
      </c>
      <c r="Y59" s="19">
        <v>28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2:35" ht="20.100000000000001" customHeight="1" thickBot="1" x14ac:dyDescent="0.25">
      <c r="B60" s="4" t="s">
        <v>246</v>
      </c>
      <c r="C60" s="19">
        <v>256</v>
      </c>
      <c r="D60" s="19">
        <v>239</v>
      </c>
      <c r="E60" s="19">
        <v>47</v>
      </c>
      <c r="F60" s="19">
        <v>256</v>
      </c>
      <c r="G60" s="19">
        <v>239</v>
      </c>
      <c r="H60" s="19">
        <v>47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29</v>
      </c>
      <c r="V60" s="19">
        <v>30</v>
      </c>
      <c r="W60" s="19">
        <v>0</v>
      </c>
      <c r="X60" s="19">
        <v>29</v>
      </c>
      <c r="Y60" s="19">
        <v>30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2:35" ht="20.100000000000001" customHeight="1" thickBot="1" x14ac:dyDescent="0.25">
      <c r="B61" s="7" t="s">
        <v>22</v>
      </c>
      <c r="C61" s="9">
        <f>SUM(C11:C60)</f>
        <v>11072</v>
      </c>
      <c r="D61" s="9">
        <f t="shared" ref="D61:AI61" si="0">SUM(D11:D60)</f>
        <v>10807</v>
      </c>
      <c r="E61" s="9">
        <f t="shared" si="0"/>
        <v>1215</v>
      </c>
      <c r="F61" s="9">
        <f t="shared" si="0"/>
        <v>11004</v>
      </c>
      <c r="G61" s="9">
        <f t="shared" si="0"/>
        <v>10733</v>
      </c>
      <c r="H61" s="9">
        <f t="shared" si="0"/>
        <v>1210</v>
      </c>
      <c r="I61" s="9">
        <f t="shared" si="0"/>
        <v>66</v>
      </c>
      <c r="J61" s="9">
        <f t="shared" si="0"/>
        <v>69</v>
      </c>
      <c r="K61" s="9">
        <f t="shared" si="0"/>
        <v>5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2</v>
      </c>
      <c r="P61" s="9">
        <f t="shared" si="0"/>
        <v>5</v>
      </c>
      <c r="Q61" s="9">
        <f t="shared" si="0"/>
        <v>0</v>
      </c>
      <c r="R61" s="9">
        <f t="shared" si="0"/>
        <v>0</v>
      </c>
      <c r="S61" s="9">
        <f t="shared" si="0"/>
        <v>0</v>
      </c>
      <c r="T61" s="9">
        <f t="shared" si="0"/>
        <v>0</v>
      </c>
      <c r="U61" s="9">
        <f t="shared" si="0"/>
        <v>1985</v>
      </c>
      <c r="V61" s="9">
        <f t="shared" si="0"/>
        <v>1922</v>
      </c>
      <c r="W61" s="9">
        <f t="shared" si="0"/>
        <v>230</v>
      </c>
      <c r="X61" s="9">
        <f t="shared" si="0"/>
        <v>1956</v>
      </c>
      <c r="Y61" s="9">
        <f t="shared" si="0"/>
        <v>1918</v>
      </c>
      <c r="Z61" s="9">
        <f t="shared" si="0"/>
        <v>204</v>
      </c>
      <c r="AA61" s="9">
        <f t="shared" si="0"/>
        <v>26</v>
      </c>
      <c r="AB61" s="9">
        <f t="shared" si="0"/>
        <v>0</v>
      </c>
      <c r="AC61" s="9">
        <f t="shared" si="0"/>
        <v>26</v>
      </c>
      <c r="AD61" s="9">
        <f t="shared" si="0"/>
        <v>3</v>
      </c>
      <c r="AE61" s="9">
        <f t="shared" si="0"/>
        <v>4</v>
      </c>
      <c r="AF61" s="9">
        <f t="shared" si="0"/>
        <v>0</v>
      </c>
      <c r="AG61" s="9">
        <f t="shared" si="0"/>
        <v>0</v>
      </c>
      <c r="AH61" s="9">
        <f t="shared" si="0"/>
        <v>0</v>
      </c>
      <c r="AI61" s="9">
        <f t="shared" si="0"/>
        <v>0</v>
      </c>
    </row>
    <row r="62" spans="2:35" x14ac:dyDescent="0.2">
      <c r="C62" s="49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7" t="s">
        <v>256</v>
      </c>
      <c r="D9" s="74"/>
      <c r="E9" s="74"/>
      <c r="F9" s="78"/>
      <c r="G9" s="77" t="s">
        <v>257</v>
      </c>
      <c r="H9" s="74"/>
      <c r="I9" s="74"/>
      <c r="J9" s="80"/>
      <c r="K9" s="77" t="s">
        <v>258</v>
      </c>
      <c r="L9" s="74"/>
      <c r="M9" s="74"/>
      <c r="N9" s="80"/>
      <c r="O9" s="77" t="s">
        <v>259</v>
      </c>
      <c r="P9" s="74"/>
      <c r="Q9" s="74"/>
      <c r="R9" s="80"/>
      <c r="S9" s="77" t="s">
        <v>260</v>
      </c>
      <c r="T9" s="74"/>
      <c r="U9" s="74"/>
      <c r="V9" s="74"/>
      <c r="W9" s="74"/>
    </row>
    <row r="10" spans="2:23" ht="28.5" customHeight="1" thickBot="1" x14ac:dyDescent="0.25">
      <c r="B10" s="10"/>
      <c r="C10" s="81" t="s">
        <v>270</v>
      </c>
      <c r="D10" s="83" t="s">
        <v>100</v>
      </c>
      <c r="E10" s="83"/>
      <c r="F10" s="81" t="s">
        <v>103</v>
      </c>
      <c r="G10" s="81" t="s">
        <v>270</v>
      </c>
      <c r="H10" s="83" t="s">
        <v>100</v>
      </c>
      <c r="I10" s="83"/>
      <c r="J10" s="81" t="s">
        <v>103</v>
      </c>
      <c r="K10" s="81" t="s">
        <v>270</v>
      </c>
      <c r="L10" s="83" t="s">
        <v>100</v>
      </c>
      <c r="M10" s="83"/>
      <c r="N10" s="81" t="s">
        <v>103</v>
      </c>
      <c r="O10" s="81" t="s">
        <v>270</v>
      </c>
      <c r="P10" s="83" t="s">
        <v>100</v>
      </c>
      <c r="Q10" s="83"/>
      <c r="R10" s="81" t="s">
        <v>103</v>
      </c>
      <c r="S10" s="81" t="s">
        <v>270</v>
      </c>
      <c r="T10" s="83" t="s">
        <v>101</v>
      </c>
      <c r="U10" s="83"/>
      <c r="V10" s="84" t="s">
        <v>102</v>
      </c>
      <c r="W10" s="81" t="s">
        <v>103</v>
      </c>
    </row>
    <row r="11" spans="2:23" ht="28.5" customHeight="1" thickBot="1" x14ac:dyDescent="0.25">
      <c r="B11" s="10"/>
      <c r="C11" s="82"/>
      <c r="D11" s="44" t="s">
        <v>104</v>
      </c>
      <c r="E11" s="44" t="s">
        <v>105</v>
      </c>
      <c r="F11" s="82"/>
      <c r="G11" s="82"/>
      <c r="H11" s="44" t="s">
        <v>104</v>
      </c>
      <c r="I11" s="44" t="s">
        <v>105</v>
      </c>
      <c r="J11" s="82"/>
      <c r="K11" s="82"/>
      <c r="L11" s="44" t="s">
        <v>104</v>
      </c>
      <c r="M11" s="44" t="s">
        <v>105</v>
      </c>
      <c r="N11" s="82"/>
      <c r="O11" s="82"/>
      <c r="P11" s="44" t="s">
        <v>104</v>
      </c>
      <c r="Q11" s="44" t="s">
        <v>105</v>
      </c>
      <c r="R11" s="82"/>
      <c r="S11" s="82"/>
      <c r="T11" s="44" t="s">
        <v>106</v>
      </c>
      <c r="U11" s="44" t="s">
        <v>107</v>
      </c>
      <c r="V11" s="70"/>
      <c r="W11" s="82"/>
    </row>
    <row r="12" spans="2:23" ht="20.100000000000001" customHeight="1" thickBot="1" x14ac:dyDescent="0.25">
      <c r="B12" s="3" t="s">
        <v>197</v>
      </c>
      <c r="C12" s="18">
        <v>104</v>
      </c>
      <c r="D12" s="18">
        <v>6</v>
      </c>
      <c r="E12" s="18">
        <v>16</v>
      </c>
      <c r="F12" s="18">
        <v>126</v>
      </c>
      <c r="G12" s="18">
        <v>26</v>
      </c>
      <c r="H12" s="18">
        <v>0</v>
      </c>
      <c r="I12" s="18">
        <v>3</v>
      </c>
      <c r="J12" s="18">
        <v>29</v>
      </c>
      <c r="K12" s="18">
        <v>78</v>
      </c>
      <c r="L12" s="18">
        <v>6</v>
      </c>
      <c r="M12" s="18">
        <v>13</v>
      </c>
      <c r="N12" s="18">
        <v>97</v>
      </c>
      <c r="O12" s="18">
        <v>0</v>
      </c>
      <c r="P12" s="18">
        <v>0</v>
      </c>
      <c r="Q12" s="18">
        <v>0</v>
      </c>
      <c r="R12" s="18">
        <v>0</v>
      </c>
      <c r="S12" s="18">
        <v>334</v>
      </c>
      <c r="T12" s="18">
        <v>8</v>
      </c>
      <c r="U12" s="18">
        <v>56</v>
      </c>
      <c r="V12" s="18">
        <v>3</v>
      </c>
      <c r="W12" s="18">
        <v>401</v>
      </c>
    </row>
    <row r="13" spans="2:23" ht="20.100000000000001" customHeight="1" thickBot="1" x14ac:dyDescent="0.25">
      <c r="B13" s="4" t="s">
        <v>198</v>
      </c>
      <c r="C13" s="19">
        <v>292</v>
      </c>
      <c r="D13" s="19">
        <v>11</v>
      </c>
      <c r="E13" s="19">
        <v>22</v>
      </c>
      <c r="F13" s="19">
        <v>325</v>
      </c>
      <c r="G13" s="19">
        <v>146</v>
      </c>
      <c r="H13" s="19">
        <v>1</v>
      </c>
      <c r="I13" s="19">
        <v>5</v>
      </c>
      <c r="J13" s="19">
        <v>152</v>
      </c>
      <c r="K13" s="19">
        <v>146</v>
      </c>
      <c r="L13" s="19">
        <v>10</v>
      </c>
      <c r="M13" s="19">
        <v>16</v>
      </c>
      <c r="N13" s="19">
        <v>172</v>
      </c>
      <c r="O13" s="19">
        <v>0</v>
      </c>
      <c r="P13" s="19">
        <v>0</v>
      </c>
      <c r="Q13" s="19">
        <v>1</v>
      </c>
      <c r="R13" s="19">
        <v>1</v>
      </c>
      <c r="S13" s="19">
        <v>453</v>
      </c>
      <c r="T13" s="19">
        <v>82</v>
      </c>
      <c r="U13" s="19">
        <v>155</v>
      </c>
      <c r="V13" s="19">
        <v>93</v>
      </c>
      <c r="W13" s="19">
        <v>783</v>
      </c>
    </row>
    <row r="14" spans="2:23" ht="20.100000000000001" customHeight="1" thickBot="1" x14ac:dyDescent="0.25">
      <c r="B14" s="4" t="s">
        <v>199</v>
      </c>
      <c r="C14" s="19">
        <v>97</v>
      </c>
      <c r="D14" s="19">
        <v>3</v>
      </c>
      <c r="E14" s="19">
        <v>4</v>
      </c>
      <c r="F14" s="19">
        <v>104</v>
      </c>
      <c r="G14" s="19">
        <v>58</v>
      </c>
      <c r="H14" s="19">
        <v>2</v>
      </c>
      <c r="I14" s="19">
        <v>3</v>
      </c>
      <c r="J14" s="19">
        <v>63</v>
      </c>
      <c r="K14" s="19">
        <v>39</v>
      </c>
      <c r="L14" s="19">
        <v>1</v>
      </c>
      <c r="M14" s="19">
        <v>1</v>
      </c>
      <c r="N14" s="19">
        <v>41</v>
      </c>
      <c r="O14" s="19">
        <v>0</v>
      </c>
      <c r="P14" s="19">
        <v>0</v>
      </c>
      <c r="Q14" s="19">
        <v>0</v>
      </c>
      <c r="R14" s="19">
        <v>0</v>
      </c>
      <c r="S14" s="19">
        <v>401</v>
      </c>
      <c r="T14" s="19">
        <v>78</v>
      </c>
      <c r="U14" s="19">
        <v>36</v>
      </c>
      <c r="V14" s="19">
        <v>24</v>
      </c>
      <c r="W14" s="19">
        <v>539</v>
      </c>
    </row>
    <row r="15" spans="2:23" ht="20.100000000000001" customHeight="1" thickBot="1" x14ac:dyDescent="0.25">
      <c r="B15" s="4" t="s">
        <v>200</v>
      </c>
      <c r="C15" s="19">
        <v>391</v>
      </c>
      <c r="D15" s="19">
        <v>5</v>
      </c>
      <c r="E15" s="19">
        <v>15</v>
      </c>
      <c r="F15" s="19">
        <v>411</v>
      </c>
      <c r="G15" s="19">
        <v>304</v>
      </c>
      <c r="H15" s="19">
        <v>0</v>
      </c>
      <c r="I15" s="19">
        <v>0</v>
      </c>
      <c r="J15" s="19">
        <v>304</v>
      </c>
      <c r="K15" s="19">
        <v>85</v>
      </c>
      <c r="L15" s="19">
        <v>5</v>
      </c>
      <c r="M15" s="19">
        <v>15</v>
      </c>
      <c r="N15" s="19">
        <v>105</v>
      </c>
      <c r="O15" s="19">
        <v>2</v>
      </c>
      <c r="P15" s="19">
        <v>0</v>
      </c>
      <c r="Q15" s="19">
        <v>0</v>
      </c>
      <c r="R15" s="19">
        <v>2</v>
      </c>
      <c r="S15" s="19">
        <v>189</v>
      </c>
      <c r="T15" s="19">
        <v>33</v>
      </c>
      <c r="U15" s="19">
        <v>37</v>
      </c>
      <c r="V15" s="19">
        <v>61</v>
      </c>
      <c r="W15" s="19">
        <v>320</v>
      </c>
    </row>
    <row r="16" spans="2:23" ht="20.100000000000001" customHeight="1" thickBot="1" x14ac:dyDescent="0.25">
      <c r="B16" s="4" t="s">
        <v>201</v>
      </c>
      <c r="C16" s="19">
        <v>88</v>
      </c>
      <c r="D16" s="19">
        <v>0</v>
      </c>
      <c r="E16" s="19">
        <v>4</v>
      </c>
      <c r="F16" s="19">
        <v>92</v>
      </c>
      <c r="G16" s="19">
        <v>63</v>
      </c>
      <c r="H16" s="19">
        <v>0</v>
      </c>
      <c r="I16" s="19">
        <v>0</v>
      </c>
      <c r="J16" s="19">
        <v>63</v>
      </c>
      <c r="K16" s="19">
        <v>25</v>
      </c>
      <c r="L16" s="19">
        <v>0</v>
      </c>
      <c r="M16" s="19">
        <v>4</v>
      </c>
      <c r="N16" s="19">
        <v>29</v>
      </c>
      <c r="O16" s="19">
        <v>0</v>
      </c>
      <c r="P16" s="19">
        <v>0</v>
      </c>
      <c r="Q16" s="19">
        <v>0</v>
      </c>
      <c r="R16" s="19">
        <v>0</v>
      </c>
      <c r="S16" s="19">
        <v>115</v>
      </c>
      <c r="T16" s="19">
        <v>31</v>
      </c>
      <c r="U16" s="19">
        <v>21</v>
      </c>
      <c r="V16" s="19">
        <v>14</v>
      </c>
      <c r="W16" s="19">
        <v>181</v>
      </c>
    </row>
    <row r="17" spans="2:23" ht="20.100000000000001" customHeight="1" thickBot="1" x14ac:dyDescent="0.25">
      <c r="B17" s="4" t="s">
        <v>202</v>
      </c>
      <c r="C17" s="19">
        <v>89</v>
      </c>
      <c r="D17" s="19">
        <v>3</v>
      </c>
      <c r="E17" s="19">
        <v>10</v>
      </c>
      <c r="F17" s="19">
        <v>102</v>
      </c>
      <c r="G17" s="19">
        <v>11</v>
      </c>
      <c r="H17" s="19">
        <v>0</v>
      </c>
      <c r="I17" s="19">
        <v>0</v>
      </c>
      <c r="J17" s="19">
        <v>11</v>
      </c>
      <c r="K17" s="19">
        <v>78</v>
      </c>
      <c r="L17" s="19">
        <v>3</v>
      </c>
      <c r="M17" s="19">
        <v>10</v>
      </c>
      <c r="N17" s="19">
        <v>91</v>
      </c>
      <c r="O17" s="19">
        <v>0</v>
      </c>
      <c r="P17" s="19">
        <v>0</v>
      </c>
      <c r="Q17" s="19">
        <v>0</v>
      </c>
      <c r="R17" s="19">
        <v>0</v>
      </c>
      <c r="S17" s="19">
        <v>141</v>
      </c>
      <c r="T17" s="19">
        <v>21</v>
      </c>
      <c r="U17" s="19">
        <v>74</v>
      </c>
      <c r="V17" s="19">
        <v>12</v>
      </c>
      <c r="W17" s="19">
        <v>248</v>
      </c>
    </row>
    <row r="18" spans="2:23" ht="20.100000000000001" customHeight="1" thickBot="1" x14ac:dyDescent="0.25">
      <c r="B18" s="4" t="s">
        <v>203</v>
      </c>
      <c r="C18" s="19">
        <v>354</v>
      </c>
      <c r="D18" s="19">
        <v>6</v>
      </c>
      <c r="E18" s="19">
        <v>39</v>
      </c>
      <c r="F18" s="19">
        <v>399</v>
      </c>
      <c r="G18" s="19">
        <v>118</v>
      </c>
      <c r="H18" s="19">
        <v>1</v>
      </c>
      <c r="I18" s="19">
        <v>6</v>
      </c>
      <c r="J18" s="19">
        <v>125</v>
      </c>
      <c r="K18" s="19">
        <v>236</v>
      </c>
      <c r="L18" s="19">
        <v>5</v>
      </c>
      <c r="M18" s="19">
        <v>33</v>
      </c>
      <c r="N18" s="19">
        <v>274</v>
      </c>
      <c r="O18" s="19">
        <v>0</v>
      </c>
      <c r="P18" s="19">
        <v>0</v>
      </c>
      <c r="Q18" s="19">
        <v>0</v>
      </c>
      <c r="R18" s="19">
        <v>0</v>
      </c>
      <c r="S18" s="19">
        <v>681</v>
      </c>
      <c r="T18" s="19">
        <v>74</v>
      </c>
      <c r="U18" s="19">
        <v>109</v>
      </c>
      <c r="V18" s="19">
        <v>38</v>
      </c>
      <c r="W18" s="19">
        <v>902</v>
      </c>
    </row>
    <row r="19" spans="2:23" ht="20.100000000000001" customHeight="1" thickBot="1" x14ac:dyDescent="0.25">
      <c r="B19" s="4" t="s">
        <v>204</v>
      </c>
      <c r="C19" s="19">
        <v>361</v>
      </c>
      <c r="D19" s="19">
        <v>40</v>
      </c>
      <c r="E19" s="19">
        <v>29</v>
      </c>
      <c r="F19" s="19">
        <v>430</v>
      </c>
      <c r="G19" s="19">
        <v>106</v>
      </c>
      <c r="H19" s="19">
        <v>6</v>
      </c>
      <c r="I19" s="19">
        <v>5</v>
      </c>
      <c r="J19" s="19">
        <v>117</v>
      </c>
      <c r="K19" s="19">
        <v>255</v>
      </c>
      <c r="L19" s="19">
        <v>34</v>
      </c>
      <c r="M19" s="19">
        <v>24</v>
      </c>
      <c r="N19" s="19">
        <v>313</v>
      </c>
      <c r="O19" s="19">
        <v>0</v>
      </c>
      <c r="P19" s="19">
        <v>0</v>
      </c>
      <c r="Q19" s="19">
        <v>0</v>
      </c>
      <c r="R19" s="19">
        <v>0</v>
      </c>
      <c r="S19" s="19">
        <v>416</v>
      </c>
      <c r="T19" s="19">
        <v>52</v>
      </c>
      <c r="U19" s="19">
        <v>40</v>
      </c>
      <c r="V19" s="19">
        <v>7</v>
      </c>
      <c r="W19" s="19">
        <v>515</v>
      </c>
    </row>
    <row r="20" spans="2:23" ht="20.100000000000001" customHeight="1" thickBot="1" x14ac:dyDescent="0.25">
      <c r="B20" s="4" t="s">
        <v>205</v>
      </c>
      <c r="C20" s="19">
        <v>33</v>
      </c>
      <c r="D20" s="19">
        <v>1</v>
      </c>
      <c r="E20" s="19">
        <v>2</v>
      </c>
      <c r="F20" s="19">
        <v>36</v>
      </c>
      <c r="G20" s="19">
        <v>3</v>
      </c>
      <c r="H20" s="19">
        <v>0</v>
      </c>
      <c r="I20" s="19">
        <v>0</v>
      </c>
      <c r="J20" s="19">
        <v>3</v>
      </c>
      <c r="K20" s="19">
        <v>30</v>
      </c>
      <c r="L20" s="19">
        <v>1</v>
      </c>
      <c r="M20" s="19">
        <v>2</v>
      </c>
      <c r="N20" s="19">
        <v>33</v>
      </c>
      <c r="O20" s="19">
        <v>0</v>
      </c>
      <c r="P20" s="19">
        <v>0</v>
      </c>
      <c r="Q20" s="19">
        <v>0</v>
      </c>
      <c r="R20" s="19">
        <v>0</v>
      </c>
      <c r="S20" s="19">
        <v>60</v>
      </c>
      <c r="T20" s="19">
        <v>7</v>
      </c>
      <c r="U20" s="19">
        <v>1</v>
      </c>
      <c r="V20" s="19">
        <v>5</v>
      </c>
      <c r="W20" s="19">
        <v>73</v>
      </c>
    </row>
    <row r="21" spans="2:23" ht="20.100000000000001" customHeight="1" thickBot="1" x14ac:dyDescent="0.25">
      <c r="B21" s="4" t="s">
        <v>206</v>
      </c>
      <c r="C21" s="19">
        <v>117</v>
      </c>
      <c r="D21" s="19">
        <v>0</v>
      </c>
      <c r="E21" s="19">
        <v>0</v>
      </c>
      <c r="F21" s="19">
        <v>117</v>
      </c>
      <c r="G21" s="19">
        <v>27</v>
      </c>
      <c r="H21" s="19">
        <v>0</v>
      </c>
      <c r="I21" s="19">
        <v>0</v>
      </c>
      <c r="J21" s="19">
        <v>27</v>
      </c>
      <c r="K21" s="19">
        <v>89</v>
      </c>
      <c r="L21" s="19">
        <v>0</v>
      </c>
      <c r="M21" s="19">
        <v>0</v>
      </c>
      <c r="N21" s="19">
        <v>89</v>
      </c>
      <c r="O21" s="19">
        <v>1</v>
      </c>
      <c r="P21" s="19">
        <v>0</v>
      </c>
      <c r="Q21" s="19">
        <v>0</v>
      </c>
      <c r="R21" s="19">
        <v>1</v>
      </c>
      <c r="S21" s="19">
        <v>1</v>
      </c>
      <c r="T21" s="19">
        <v>0</v>
      </c>
      <c r="U21" s="19">
        <v>0</v>
      </c>
      <c r="V21" s="19">
        <v>0</v>
      </c>
      <c r="W21" s="19">
        <v>1</v>
      </c>
    </row>
    <row r="22" spans="2:23" ht="20.100000000000001" customHeight="1" thickBot="1" x14ac:dyDescent="0.25">
      <c r="B22" s="4" t="s">
        <v>207</v>
      </c>
      <c r="C22" s="19">
        <v>162</v>
      </c>
      <c r="D22" s="19">
        <v>11</v>
      </c>
      <c r="E22" s="19">
        <v>8</v>
      </c>
      <c r="F22" s="19">
        <v>181</v>
      </c>
      <c r="G22" s="19">
        <v>102</v>
      </c>
      <c r="H22" s="19">
        <v>1</v>
      </c>
      <c r="I22" s="19">
        <v>2</v>
      </c>
      <c r="J22" s="19">
        <v>105</v>
      </c>
      <c r="K22" s="19">
        <v>60</v>
      </c>
      <c r="L22" s="19">
        <v>10</v>
      </c>
      <c r="M22" s="19">
        <v>6</v>
      </c>
      <c r="N22" s="19">
        <v>76</v>
      </c>
      <c r="O22" s="19">
        <v>0</v>
      </c>
      <c r="P22" s="19">
        <v>0</v>
      </c>
      <c r="Q22" s="19">
        <v>0</v>
      </c>
      <c r="R22" s="19">
        <v>0</v>
      </c>
      <c r="S22" s="19">
        <v>218</v>
      </c>
      <c r="T22" s="19">
        <v>46</v>
      </c>
      <c r="U22" s="19">
        <v>41</v>
      </c>
      <c r="V22" s="19">
        <v>4</v>
      </c>
      <c r="W22" s="19">
        <v>309</v>
      </c>
    </row>
    <row r="23" spans="2:23" ht="20.100000000000001" customHeight="1" thickBot="1" x14ac:dyDescent="0.25">
      <c r="B23" s="4" t="s">
        <v>208</v>
      </c>
      <c r="C23" s="19">
        <v>245</v>
      </c>
      <c r="D23" s="19">
        <v>2</v>
      </c>
      <c r="E23" s="19">
        <v>58</v>
      </c>
      <c r="F23" s="19">
        <v>305</v>
      </c>
      <c r="G23" s="19">
        <v>124</v>
      </c>
      <c r="H23" s="19">
        <v>0</v>
      </c>
      <c r="I23" s="19">
        <v>44</v>
      </c>
      <c r="J23" s="19">
        <v>168</v>
      </c>
      <c r="K23" s="19">
        <v>121</v>
      </c>
      <c r="L23" s="19">
        <v>2</v>
      </c>
      <c r="M23" s="19">
        <v>14</v>
      </c>
      <c r="N23" s="19">
        <v>137</v>
      </c>
      <c r="O23" s="19">
        <v>0</v>
      </c>
      <c r="P23" s="19">
        <v>0</v>
      </c>
      <c r="Q23" s="19">
        <v>0</v>
      </c>
      <c r="R23" s="19">
        <v>0</v>
      </c>
      <c r="S23" s="19">
        <v>204</v>
      </c>
      <c r="T23" s="19">
        <v>23</v>
      </c>
      <c r="U23" s="19">
        <v>37</v>
      </c>
      <c r="V23" s="19">
        <v>13</v>
      </c>
      <c r="W23" s="19">
        <v>277</v>
      </c>
    </row>
    <row r="24" spans="2:23" ht="20.100000000000001" customHeight="1" thickBot="1" x14ac:dyDescent="0.25">
      <c r="B24" s="4" t="s">
        <v>209</v>
      </c>
      <c r="C24" s="19">
        <v>186</v>
      </c>
      <c r="D24" s="19">
        <v>16</v>
      </c>
      <c r="E24" s="19">
        <v>17</v>
      </c>
      <c r="F24" s="19">
        <v>219</v>
      </c>
      <c r="G24" s="19">
        <v>73</v>
      </c>
      <c r="H24" s="19">
        <v>3</v>
      </c>
      <c r="I24" s="19">
        <v>2</v>
      </c>
      <c r="J24" s="19">
        <v>78</v>
      </c>
      <c r="K24" s="19">
        <v>113</v>
      </c>
      <c r="L24" s="19">
        <v>13</v>
      </c>
      <c r="M24" s="19">
        <v>15</v>
      </c>
      <c r="N24" s="19">
        <v>141</v>
      </c>
      <c r="O24" s="19">
        <v>0</v>
      </c>
      <c r="P24" s="19">
        <v>0</v>
      </c>
      <c r="Q24" s="19">
        <v>0</v>
      </c>
      <c r="R24" s="19">
        <v>0</v>
      </c>
      <c r="S24" s="19">
        <v>356</v>
      </c>
      <c r="T24" s="19">
        <v>77</v>
      </c>
      <c r="U24" s="19">
        <v>117</v>
      </c>
      <c r="V24" s="19">
        <v>17</v>
      </c>
      <c r="W24" s="19">
        <v>567</v>
      </c>
    </row>
    <row r="25" spans="2:23" ht="20.100000000000001" customHeight="1" thickBot="1" x14ac:dyDescent="0.25">
      <c r="B25" s="4" t="s">
        <v>210</v>
      </c>
      <c r="C25" s="19">
        <v>521</v>
      </c>
      <c r="D25" s="19">
        <v>24</v>
      </c>
      <c r="E25" s="19">
        <v>32</v>
      </c>
      <c r="F25" s="19">
        <v>577</v>
      </c>
      <c r="G25" s="19">
        <v>367</v>
      </c>
      <c r="H25" s="19">
        <v>12</v>
      </c>
      <c r="I25" s="19">
        <v>15</v>
      </c>
      <c r="J25" s="19">
        <v>394</v>
      </c>
      <c r="K25" s="19">
        <v>154</v>
      </c>
      <c r="L25" s="19">
        <v>12</v>
      </c>
      <c r="M25" s="19">
        <v>17</v>
      </c>
      <c r="N25" s="19">
        <v>183</v>
      </c>
      <c r="O25" s="19">
        <v>0</v>
      </c>
      <c r="P25" s="19">
        <v>0</v>
      </c>
      <c r="Q25" s="19">
        <v>0</v>
      </c>
      <c r="R25" s="19">
        <v>0</v>
      </c>
      <c r="S25" s="19">
        <v>454</v>
      </c>
      <c r="T25" s="19">
        <v>59</v>
      </c>
      <c r="U25" s="19">
        <v>105</v>
      </c>
      <c r="V25" s="19">
        <v>38</v>
      </c>
      <c r="W25" s="19">
        <v>656</v>
      </c>
    </row>
    <row r="26" spans="2:23" ht="20.100000000000001" customHeight="1" thickBot="1" x14ac:dyDescent="0.25">
      <c r="B26" s="4" t="s">
        <v>211</v>
      </c>
      <c r="C26" s="19">
        <v>236</v>
      </c>
      <c r="D26" s="19">
        <v>13</v>
      </c>
      <c r="E26" s="19">
        <v>15</v>
      </c>
      <c r="F26" s="19">
        <v>264</v>
      </c>
      <c r="G26" s="19">
        <v>167</v>
      </c>
      <c r="H26" s="19">
        <v>8</v>
      </c>
      <c r="I26" s="19">
        <v>6</v>
      </c>
      <c r="J26" s="19">
        <v>181</v>
      </c>
      <c r="K26" s="19">
        <v>69</v>
      </c>
      <c r="L26" s="19">
        <v>5</v>
      </c>
      <c r="M26" s="19">
        <v>9</v>
      </c>
      <c r="N26" s="19">
        <v>83</v>
      </c>
      <c r="O26" s="19">
        <v>0</v>
      </c>
      <c r="P26" s="19">
        <v>0</v>
      </c>
      <c r="Q26" s="19">
        <v>0</v>
      </c>
      <c r="R26" s="19">
        <v>0</v>
      </c>
      <c r="S26" s="19">
        <v>232</v>
      </c>
      <c r="T26" s="19">
        <v>39</v>
      </c>
      <c r="U26" s="19">
        <v>71</v>
      </c>
      <c r="V26" s="19">
        <v>15</v>
      </c>
      <c r="W26" s="19">
        <v>357</v>
      </c>
    </row>
    <row r="27" spans="2:23" ht="20.100000000000001" customHeight="1" thickBot="1" x14ac:dyDescent="0.25">
      <c r="B27" s="5" t="s">
        <v>212</v>
      </c>
      <c r="C27" s="27">
        <v>98</v>
      </c>
      <c r="D27" s="27">
        <v>7</v>
      </c>
      <c r="E27" s="27">
        <v>27</v>
      </c>
      <c r="F27" s="27">
        <v>132</v>
      </c>
      <c r="G27" s="27">
        <v>46</v>
      </c>
      <c r="H27" s="27">
        <v>0</v>
      </c>
      <c r="I27" s="27">
        <v>1</v>
      </c>
      <c r="J27" s="27">
        <v>47</v>
      </c>
      <c r="K27" s="27">
        <v>52</v>
      </c>
      <c r="L27" s="27">
        <v>7</v>
      </c>
      <c r="M27" s="27">
        <v>26</v>
      </c>
      <c r="N27" s="27">
        <v>85</v>
      </c>
      <c r="O27" s="27">
        <v>0</v>
      </c>
      <c r="P27" s="27">
        <v>0</v>
      </c>
      <c r="Q27" s="27">
        <v>0</v>
      </c>
      <c r="R27" s="27">
        <v>0</v>
      </c>
      <c r="S27" s="27">
        <v>163</v>
      </c>
      <c r="T27" s="27">
        <v>16</v>
      </c>
      <c r="U27" s="27">
        <v>29</v>
      </c>
      <c r="V27" s="27">
        <v>10</v>
      </c>
      <c r="W27" s="27">
        <v>218</v>
      </c>
    </row>
    <row r="28" spans="2:23" ht="20.100000000000001" customHeight="1" thickBot="1" x14ac:dyDescent="0.25">
      <c r="B28" s="6" t="s">
        <v>213</v>
      </c>
      <c r="C28" s="29">
        <v>16</v>
      </c>
      <c r="D28" s="29">
        <v>0</v>
      </c>
      <c r="E28" s="29">
        <v>0</v>
      </c>
      <c r="F28" s="29">
        <v>16</v>
      </c>
      <c r="G28" s="29">
        <v>8</v>
      </c>
      <c r="H28" s="29">
        <v>0</v>
      </c>
      <c r="I28" s="29">
        <v>0</v>
      </c>
      <c r="J28" s="29">
        <v>8</v>
      </c>
      <c r="K28" s="29">
        <v>8</v>
      </c>
      <c r="L28" s="29">
        <v>0</v>
      </c>
      <c r="M28" s="29">
        <v>0</v>
      </c>
      <c r="N28" s="29">
        <v>8</v>
      </c>
      <c r="O28" s="29">
        <v>0</v>
      </c>
      <c r="P28" s="29">
        <v>0</v>
      </c>
      <c r="Q28" s="29">
        <v>0</v>
      </c>
      <c r="R28" s="29">
        <v>0</v>
      </c>
      <c r="S28" s="29">
        <v>44</v>
      </c>
      <c r="T28" s="29">
        <v>7</v>
      </c>
      <c r="U28" s="29">
        <v>4</v>
      </c>
      <c r="V28" s="29">
        <v>0</v>
      </c>
      <c r="W28" s="29">
        <v>55</v>
      </c>
    </row>
    <row r="29" spans="2:23" ht="20.100000000000001" customHeight="1" thickBot="1" x14ac:dyDescent="0.25">
      <c r="B29" s="4" t="s">
        <v>214</v>
      </c>
      <c r="C29" s="29">
        <v>10</v>
      </c>
      <c r="D29" s="29">
        <v>0</v>
      </c>
      <c r="E29" s="29">
        <v>0</v>
      </c>
      <c r="F29" s="29">
        <v>10</v>
      </c>
      <c r="G29" s="29">
        <v>6</v>
      </c>
      <c r="H29" s="29">
        <v>0</v>
      </c>
      <c r="I29" s="29">
        <v>0</v>
      </c>
      <c r="J29" s="29">
        <v>6</v>
      </c>
      <c r="K29" s="29">
        <v>4</v>
      </c>
      <c r="L29" s="29">
        <v>0</v>
      </c>
      <c r="M29" s="29">
        <v>0</v>
      </c>
      <c r="N29" s="29">
        <v>4</v>
      </c>
      <c r="O29" s="29">
        <v>0</v>
      </c>
      <c r="P29" s="29">
        <v>0</v>
      </c>
      <c r="Q29" s="29">
        <v>0</v>
      </c>
      <c r="R29" s="29">
        <v>0</v>
      </c>
      <c r="S29" s="29">
        <v>102</v>
      </c>
      <c r="T29" s="29">
        <v>4</v>
      </c>
      <c r="U29" s="29">
        <v>17</v>
      </c>
      <c r="V29" s="29">
        <v>0</v>
      </c>
      <c r="W29" s="29">
        <v>123</v>
      </c>
    </row>
    <row r="30" spans="2:23" ht="20.100000000000001" customHeight="1" thickBot="1" x14ac:dyDescent="0.25">
      <c r="B30" s="4" t="s">
        <v>215</v>
      </c>
      <c r="C30" s="28">
        <v>44</v>
      </c>
      <c r="D30" s="28">
        <v>0</v>
      </c>
      <c r="E30" s="28">
        <v>3</v>
      </c>
      <c r="F30" s="28">
        <v>47</v>
      </c>
      <c r="G30" s="28">
        <v>15</v>
      </c>
      <c r="H30" s="28">
        <v>0</v>
      </c>
      <c r="I30" s="28">
        <v>3</v>
      </c>
      <c r="J30" s="28">
        <v>18</v>
      </c>
      <c r="K30" s="28">
        <v>29</v>
      </c>
      <c r="L30" s="28">
        <v>0</v>
      </c>
      <c r="M30" s="28">
        <v>0</v>
      </c>
      <c r="N30" s="28">
        <v>29</v>
      </c>
      <c r="O30" s="28">
        <v>0</v>
      </c>
      <c r="P30" s="28">
        <v>0</v>
      </c>
      <c r="Q30" s="28">
        <v>0</v>
      </c>
      <c r="R30" s="28">
        <v>0</v>
      </c>
      <c r="S30" s="28">
        <v>61</v>
      </c>
      <c r="T30" s="28">
        <v>2</v>
      </c>
      <c r="U30" s="28">
        <v>7</v>
      </c>
      <c r="V30" s="28">
        <v>2</v>
      </c>
      <c r="W30" s="28">
        <v>72</v>
      </c>
    </row>
    <row r="31" spans="2:23" ht="20.100000000000001" customHeight="1" thickBot="1" x14ac:dyDescent="0.25">
      <c r="B31" s="4" t="s">
        <v>216</v>
      </c>
      <c r="C31" s="19">
        <v>10</v>
      </c>
      <c r="D31" s="19">
        <v>1</v>
      </c>
      <c r="E31" s="19">
        <v>0</v>
      </c>
      <c r="F31" s="19">
        <v>11</v>
      </c>
      <c r="G31" s="19">
        <v>0</v>
      </c>
      <c r="H31" s="19">
        <v>0</v>
      </c>
      <c r="I31" s="19">
        <v>0</v>
      </c>
      <c r="J31" s="19">
        <v>0</v>
      </c>
      <c r="K31" s="19">
        <v>10</v>
      </c>
      <c r="L31" s="19">
        <v>1</v>
      </c>
      <c r="M31" s="19">
        <v>0</v>
      </c>
      <c r="N31" s="19">
        <v>11</v>
      </c>
      <c r="O31" s="19">
        <v>0</v>
      </c>
      <c r="P31" s="19">
        <v>0</v>
      </c>
      <c r="Q31" s="19">
        <v>0</v>
      </c>
      <c r="R31" s="19">
        <v>0</v>
      </c>
      <c r="S31" s="19">
        <v>15</v>
      </c>
      <c r="T31" s="19">
        <v>1</v>
      </c>
      <c r="U31" s="19">
        <v>0</v>
      </c>
      <c r="V31" s="19">
        <v>1</v>
      </c>
      <c r="W31" s="19">
        <v>17</v>
      </c>
    </row>
    <row r="32" spans="2:23" ht="20.100000000000001" customHeight="1" thickBot="1" x14ac:dyDescent="0.25">
      <c r="B32" s="4" t="s">
        <v>217</v>
      </c>
      <c r="C32" s="19">
        <v>62</v>
      </c>
      <c r="D32" s="19">
        <v>1</v>
      </c>
      <c r="E32" s="19">
        <v>0</v>
      </c>
      <c r="F32" s="19">
        <v>63</v>
      </c>
      <c r="G32" s="19">
        <v>59</v>
      </c>
      <c r="H32" s="19">
        <v>0</v>
      </c>
      <c r="I32" s="19">
        <v>0</v>
      </c>
      <c r="J32" s="19">
        <v>59</v>
      </c>
      <c r="K32" s="19">
        <v>3</v>
      </c>
      <c r="L32" s="19">
        <v>1</v>
      </c>
      <c r="M32" s="19">
        <v>0</v>
      </c>
      <c r="N32" s="19">
        <v>4</v>
      </c>
      <c r="O32" s="19">
        <v>0</v>
      </c>
      <c r="P32" s="19">
        <v>0</v>
      </c>
      <c r="Q32" s="19">
        <v>0</v>
      </c>
      <c r="R32" s="19">
        <v>0</v>
      </c>
      <c r="S32" s="19">
        <v>58</v>
      </c>
      <c r="T32" s="19">
        <v>0</v>
      </c>
      <c r="U32" s="19">
        <v>0</v>
      </c>
      <c r="V32" s="19">
        <v>2</v>
      </c>
      <c r="W32" s="19">
        <v>60</v>
      </c>
    </row>
    <row r="33" spans="2:23" ht="20.100000000000001" customHeight="1" thickBot="1" x14ac:dyDescent="0.25">
      <c r="B33" s="4" t="s">
        <v>218</v>
      </c>
      <c r="C33" s="19">
        <v>12</v>
      </c>
      <c r="D33" s="19">
        <v>0</v>
      </c>
      <c r="E33" s="19">
        <v>1</v>
      </c>
      <c r="F33" s="19">
        <v>13</v>
      </c>
      <c r="G33" s="19">
        <v>7</v>
      </c>
      <c r="H33" s="19">
        <v>0</v>
      </c>
      <c r="I33" s="19">
        <v>0</v>
      </c>
      <c r="J33" s="19">
        <v>7</v>
      </c>
      <c r="K33" s="19">
        <v>5</v>
      </c>
      <c r="L33" s="19">
        <v>0</v>
      </c>
      <c r="M33" s="19">
        <v>1</v>
      </c>
      <c r="N33" s="19">
        <v>6</v>
      </c>
      <c r="O33" s="19">
        <v>0</v>
      </c>
      <c r="P33" s="19">
        <v>0</v>
      </c>
      <c r="Q33" s="19">
        <v>0</v>
      </c>
      <c r="R33" s="19">
        <v>0</v>
      </c>
      <c r="S33" s="19">
        <v>12</v>
      </c>
      <c r="T33" s="19">
        <v>0</v>
      </c>
      <c r="U33" s="19">
        <v>0</v>
      </c>
      <c r="V33" s="19">
        <v>0</v>
      </c>
      <c r="W33" s="19">
        <v>12</v>
      </c>
    </row>
    <row r="34" spans="2:23" ht="20.100000000000001" customHeight="1" thickBot="1" x14ac:dyDescent="0.25">
      <c r="B34" s="4" t="s">
        <v>219</v>
      </c>
      <c r="C34" s="19">
        <v>1</v>
      </c>
      <c r="D34" s="19">
        <v>0</v>
      </c>
      <c r="E34" s="19">
        <v>0</v>
      </c>
      <c r="F34" s="19">
        <v>1</v>
      </c>
      <c r="G34" s="19">
        <v>1</v>
      </c>
      <c r="H34" s="19">
        <v>0</v>
      </c>
      <c r="I34" s="19">
        <v>0</v>
      </c>
      <c r="J34" s="19">
        <v>1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6</v>
      </c>
      <c r="T34" s="19">
        <v>7</v>
      </c>
      <c r="U34" s="19">
        <v>4</v>
      </c>
      <c r="V34" s="19">
        <v>0</v>
      </c>
      <c r="W34" s="19">
        <v>17</v>
      </c>
    </row>
    <row r="35" spans="2:23" ht="20.100000000000001" customHeight="1" thickBot="1" x14ac:dyDescent="0.25">
      <c r="B35" s="4" t="s">
        <v>220</v>
      </c>
      <c r="C35" s="19">
        <v>40</v>
      </c>
      <c r="D35" s="19">
        <v>0</v>
      </c>
      <c r="E35" s="19">
        <v>0</v>
      </c>
      <c r="F35" s="19">
        <v>40</v>
      </c>
      <c r="G35" s="19">
        <v>12</v>
      </c>
      <c r="H35" s="19">
        <v>0</v>
      </c>
      <c r="I35" s="19">
        <v>0</v>
      </c>
      <c r="J35" s="19">
        <v>12</v>
      </c>
      <c r="K35" s="19">
        <v>28</v>
      </c>
      <c r="L35" s="19">
        <v>0</v>
      </c>
      <c r="M35" s="19">
        <v>0</v>
      </c>
      <c r="N35" s="19">
        <v>28</v>
      </c>
      <c r="O35" s="19">
        <v>0</v>
      </c>
      <c r="P35" s="19">
        <v>0</v>
      </c>
      <c r="Q35" s="19">
        <v>0</v>
      </c>
      <c r="R35" s="19">
        <v>0</v>
      </c>
      <c r="S35" s="19">
        <v>181</v>
      </c>
      <c r="T35" s="19">
        <v>37</v>
      </c>
      <c r="U35" s="19">
        <v>65</v>
      </c>
      <c r="V35" s="19">
        <v>0</v>
      </c>
      <c r="W35" s="19">
        <v>283</v>
      </c>
    </row>
    <row r="36" spans="2:23" ht="20.100000000000001" customHeight="1" thickBot="1" x14ac:dyDescent="0.25">
      <c r="B36" s="4" t="s">
        <v>221</v>
      </c>
      <c r="C36" s="19">
        <v>24</v>
      </c>
      <c r="D36" s="19">
        <v>0</v>
      </c>
      <c r="E36" s="19">
        <v>0</v>
      </c>
      <c r="F36" s="19">
        <v>24</v>
      </c>
      <c r="G36" s="19">
        <v>0</v>
      </c>
      <c r="H36" s="19">
        <v>0</v>
      </c>
      <c r="I36" s="19">
        <v>0</v>
      </c>
      <c r="J36" s="19">
        <v>0</v>
      </c>
      <c r="K36" s="19">
        <v>24</v>
      </c>
      <c r="L36" s="19">
        <v>0</v>
      </c>
      <c r="M36" s="19">
        <v>0</v>
      </c>
      <c r="N36" s="19">
        <v>24</v>
      </c>
      <c r="O36" s="19">
        <v>0</v>
      </c>
      <c r="P36" s="19">
        <v>0</v>
      </c>
      <c r="Q36" s="19">
        <v>0</v>
      </c>
      <c r="R36" s="19">
        <v>0</v>
      </c>
      <c r="S36" s="19">
        <v>39</v>
      </c>
      <c r="T36" s="19">
        <v>5</v>
      </c>
      <c r="U36" s="19">
        <v>5</v>
      </c>
      <c r="V36" s="19">
        <v>0</v>
      </c>
      <c r="W36" s="19">
        <v>49</v>
      </c>
    </row>
    <row r="37" spans="2:23" ht="20.100000000000001" customHeight="1" thickBot="1" x14ac:dyDescent="0.25">
      <c r="B37" s="4" t="s">
        <v>222</v>
      </c>
      <c r="C37" s="19">
        <v>27</v>
      </c>
      <c r="D37" s="19">
        <v>0</v>
      </c>
      <c r="E37" s="19">
        <v>0</v>
      </c>
      <c r="F37" s="19">
        <v>27</v>
      </c>
      <c r="G37" s="19">
        <v>0</v>
      </c>
      <c r="H37" s="19">
        <v>0</v>
      </c>
      <c r="I37" s="19">
        <v>0</v>
      </c>
      <c r="J37" s="19">
        <v>0</v>
      </c>
      <c r="K37" s="19">
        <v>27</v>
      </c>
      <c r="L37" s="19">
        <v>0</v>
      </c>
      <c r="M37" s="19">
        <v>0</v>
      </c>
      <c r="N37" s="19">
        <v>27</v>
      </c>
      <c r="O37" s="19">
        <v>0</v>
      </c>
      <c r="P37" s="19">
        <v>0</v>
      </c>
      <c r="Q37" s="19">
        <v>0</v>
      </c>
      <c r="R37" s="19">
        <v>0</v>
      </c>
      <c r="S37" s="19">
        <v>141</v>
      </c>
      <c r="T37" s="19">
        <v>31</v>
      </c>
      <c r="U37" s="19">
        <v>9</v>
      </c>
      <c r="V37" s="19">
        <v>1</v>
      </c>
      <c r="W37" s="19">
        <v>182</v>
      </c>
    </row>
    <row r="38" spans="2:23" ht="20.100000000000001" customHeight="1" thickBot="1" x14ac:dyDescent="0.25">
      <c r="B38" s="4" t="s">
        <v>223</v>
      </c>
      <c r="C38" s="19">
        <v>68</v>
      </c>
      <c r="D38" s="19">
        <v>1</v>
      </c>
      <c r="E38" s="19">
        <v>3</v>
      </c>
      <c r="F38" s="19">
        <v>72</v>
      </c>
      <c r="G38" s="19">
        <v>11</v>
      </c>
      <c r="H38" s="19">
        <v>0</v>
      </c>
      <c r="I38" s="19">
        <v>0</v>
      </c>
      <c r="J38" s="19">
        <v>11</v>
      </c>
      <c r="K38" s="19">
        <v>57</v>
      </c>
      <c r="L38" s="19">
        <v>1</v>
      </c>
      <c r="M38" s="19">
        <v>3</v>
      </c>
      <c r="N38" s="19">
        <v>61</v>
      </c>
      <c r="O38" s="19">
        <v>0</v>
      </c>
      <c r="P38" s="19">
        <v>0</v>
      </c>
      <c r="Q38" s="19">
        <v>0</v>
      </c>
      <c r="R38" s="19">
        <v>0</v>
      </c>
      <c r="S38" s="19">
        <v>56</v>
      </c>
      <c r="T38" s="19">
        <v>20</v>
      </c>
      <c r="U38" s="19">
        <v>8</v>
      </c>
      <c r="V38" s="19">
        <v>2</v>
      </c>
      <c r="W38" s="19">
        <v>86</v>
      </c>
    </row>
    <row r="39" spans="2:23" ht="20.100000000000001" customHeight="1" thickBot="1" x14ac:dyDescent="0.25">
      <c r="B39" s="4" t="s">
        <v>224</v>
      </c>
      <c r="C39" s="19">
        <v>22</v>
      </c>
      <c r="D39" s="19">
        <v>0</v>
      </c>
      <c r="E39" s="19">
        <v>0</v>
      </c>
      <c r="F39" s="19">
        <v>22</v>
      </c>
      <c r="G39" s="19">
        <v>7</v>
      </c>
      <c r="H39" s="19">
        <v>0</v>
      </c>
      <c r="I39" s="19">
        <v>0</v>
      </c>
      <c r="J39" s="19">
        <v>7</v>
      </c>
      <c r="K39" s="19">
        <v>15</v>
      </c>
      <c r="L39" s="19">
        <v>0</v>
      </c>
      <c r="M39" s="19">
        <v>0</v>
      </c>
      <c r="N39" s="19">
        <v>15</v>
      </c>
      <c r="O39" s="19">
        <v>0</v>
      </c>
      <c r="P39" s="19">
        <v>0</v>
      </c>
      <c r="Q39" s="19">
        <v>0</v>
      </c>
      <c r="R39" s="19">
        <v>0</v>
      </c>
      <c r="S39" s="19">
        <v>6</v>
      </c>
      <c r="T39" s="19">
        <v>0</v>
      </c>
      <c r="U39" s="19">
        <v>0</v>
      </c>
      <c r="V39" s="19">
        <v>0</v>
      </c>
      <c r="W39" s="19">
        <v>6</v>
      </c>
    </row>
    <row r="40" spans="2:23" ht="20.100000000000001" customHeight="1" thickBot="1" x14ac:dyDescent="0.25">
      <c r="B40" s="4" t="s">
        <v>225</v>
      </c>
      <c r="C40" s="19">
        <v>24</v>
      </c>
      <c r="D40" s="19">
        <v>0</v>
      </c>
      <c r="E40" s="19">
        <v>0</v>
      </c>
      <c r="F40" s="19">
        <v>24</v>
      </c>
      <c r="G40" s="19">
        <v>8</v>
      </c>
      <c r="H40" s="19">
        <v>0</v>
      </c>
      <c r="I40" s="19">
        <v>0</v>
      </c>
      <c r="J40" s="19">
        <v>8</v>
      </c>
      <c r="K40" s="19">
        <v>16</v>
      </c>
      <c r="L40" s="19">
        <v>0</v>
      </c>
      <c r="M40" s="19">
        <v>0</v>
      </c>
      <c r="N40" s="19">
        <v>16</v>
      </c>
      <c r="O40" s="19">
        <v>0</v>
      </c>
      <c r="P40" s="19">
        <v>0</v>
      </c>
      <c r="Q40" s="19">
        <v>0</v>
      </c>
      <c r="R40" s="19">
        <v>0</v>
      </c>
      <c r="S40" s="19">
        <v>83</v>
      </c>
      <c r="T40" s="19">
        <v>1</v>
      </c>
      <c r="U40" s="19">
        <v>0</v>
      </c>
      <c r="V40" s="19">
        <v>0</v>
      </c>
      <c r="W40" s="19">
        <v>84</v>
      </c>
    </row>
    <row r="41" spans="2:23" ht="20.100000000000001" customHeight="1" thickBot="1" x14ac:dyDescent="0.25">
      <c r="B41" s="4" t="s">
        <v>226</v>
      </c>
      <c r="C41" s="19">
        <v>182</v>
      </c>
      <c r="D41" s="19">
        <v>10</v>
      </c>
      <c r="E41" s="19">
        <v>57</v>
      </c>
      <c r="F41" s="19">
        <v>249</v>
      </c>
      <c r="G41" s="19">
        <v>93</v>
      </c>
      <c r="H41" s="19">
        <v>10</v>
      </c>
      <c r="I41" s="19">
        <v>15</v>
      </c>
      <c r="J41" s="19">
        <v>118</v>
      </c>
      <c r="K41" s="19">
        <v>89</v>
      </c>
      <c r="L41" s="19">
        <v>0</v>
      </c>
      <c r="M41" s="19">
        <v>42</v>
      </c>
      <c r="N41" s="19">
        <v>131</v>
      </c>
      <c r="O41" s="19">
        <v>0</v>
      </c>
      <c r="P41" s="19">
        <v>0</v>
      </c>
      <c r="Q41" s="19">
        <v>0</v>
      </c>
      <c r="R41" s="19">
        <v>0</v>
      </c>
      <c r="S41" s="19">
        <v>135</v>
      </c>
      <c r="T41" s="19">
        <v>21</v>
      </c>
      <c r="U41" s="19">
        <v>39</v>
      </c>
      <c r="V41" s="19">
        <v>0</v>
      </c>
      <c r="W41" s="19">
        <v>195</v>
      </c>
    </row>
    <row r="42" spans="2:23" ht="20.100000000000001" customHeight="1" thickBot="1" x14ac:dyDescent="0.25">
      <c r="B42" s="4" t="s">
        <v>227</v>
      </c>
      <c r="C42" s="19">
        <v>403</v>
      </c>
      <c r="D42" s="19">
        <v>17</v>
      </c>
      <c r="E42" s="19">
        <v>38</v>
      </c>
      <c r="F42" s="19">
        <v>458</v>
      </c>
      <c r="G42" s="19">
        <v>161</v>
      </c>
      <c r="H42" s="19">
        <v>2</v>
      </c>
      <c r="I42" s="19">
        <v>9</v>
      </c>
      <c r="J42" s="19">
        <v>172</v>
      </c>
      <c r="K42" s="19">
        <v>242</v>
      </c>
      <c r="L42" s="19">
        <v>15</v>
      </c>
      <c r="M42" s="19">
        <v>29</v>
      </c>
      <c r="N42" s="19">
        <v>286</v>
      </c>
      <c r="O42" s="19">
        <v>0</v>
      </c>
      <c r="P42" s="19">
        <v>0</v>
      </c>
      <c r="Q42" s="19">
        <v>0</v>
      </c>
      <c r="R42" s="19">
        <v>0</v>
      </c>
      <c r="S42" s="19">
        <v>1565</v>
      </c>
      <c r="T42" s="19">
        <v>284</v>
      </c>
      <c r="U42" s="19">
        <v>319</v>
      </c>
      <c r="V42" s="19">
        <v>191</v>
      </c>
      <c r="W42" s="19">
        <v>2359</v>
      </c>
    </row>
    <row r="43" spans="2:23" ht="20.100000000000001" customHeight="1" thickBot="1" x14ac:dyDescent="0.25">
      <c r="B43" s="4" t="s">
        <v>228</v>
      </c>
      <c r="C43" s="19">
        <v>68</v>
      </c>
      <c r="D43" s="19">
        <v>8</v>
      </c>
      <c r="E43" s="19">
        <v>11</v>
      </c>
      <c r="F43" s="19">
        <v>87</v>
      </c>
      <c r="G43" s="19">
        <v>12</v>
      </c>
      <c r="H43" s="19">
        <v>0</v>
      </c>
      <c r="I43" s="19">
        <v>1</v>
      </c>
      <c r="J43" s="19">
        <v>13</v>
      </c>
      <c r="K43" s="19">
        <v>56</v>
      </c>
      <c r="L43" s="19">
        <v>8</v>
      </c>
      <c r="M43" s="19">
        <v>10</v>
      </c>
      <c r="N43" s="19">
        <v>74</v>
      </c>
      <c r="O43" s="19">
        <v>0</v>
      </c>
      <c r="P43" s="19">
        <v>0</v>
      </c>
      <c r="Q43" s="19">
        <v>0</v>
      </c>
      <c r="R43" s="19">
        <v>0</v>
      </c>
      <c r="S43" s="19">
        <v>147</v>
      </c>
      <c r="T43" s="19">
        <v>36</v>
      </c>
      <c r="U43" s="19">
        <v>11</v>
      </c>
      <c r="V43" s="19">
        <v>31</v>
      </c>
      <c r="W43" s="19">
        <v>225</v>
      </c>
    </row>
    <row r="44" spans="2:23" ht="20.100000000000001" customHeight="1" thickBot="1" x14ac:dyDescent="0.25">
      <c r="B44" s="4" t="s">
        <v>229</v>
      </c>
      <c r="C44" s="19">
        <v>54</v>
      </c>
      <c r="D44" s="19">
        <v>1</v>
      </c>
      <c r="E44" s="19">
        <v>6</v>
      </c>
      <c r="F44" s="19">
        <v>61</v>
      </c>
      <c r="G44" s="19">
        <v>11</v>
      </c>
      <c r="H44" s="19">
        <v>0</v>
      </c>
      <c r="I44" s="19">
        <v>0</v>
      </c>
      <c r="J44" s="19">
        <v>11</v>
      </c>
      <c r="K44" s="19">
        <v>43</v>
      </c>
      <c r="L44" s="19">
        <v>1</v>
      </c>
      <c r="M44" s="19">
        <v>6</v>
      </c>
      <c r="N44" s="19">
        <v>50</v>
      </c>
      <c r="O44" s="19">
        <v>0</v>
      </c>
      <c r="P44" s="19">
        <v>0</v>
      </c>
      <c r="Q44" s="19">
        <v>0</v>
      </c>
      <c r="R44" s="19">
        <v>0</v>
      </c>
      <c r="S44" s="19">
        <v>123</v>
      </c>
      <c r="T44" s="19">
        <v>34</v>
      </c>
      <c r="U44" s="19">
        <v>31</v>
      </c>
      <c r="V44" s="19">
        <v>10</v>
      </c>
      <c r="W44" s="19">
        <v>198</v>
      </c>
    </row>
    <row r="45" spans="2:23" ht="20.100000000000001" customHeight="1" thickBot="1" x14ac:dyDescent="0.25">
      <c r="B45" s="4" t="s">
        <v>230</v>
      </c>
      <c r="C45" s="19">
        <v>48</v>
      </c>
      <c r="D45" s="19">
        <v>0</v>
      </c>
      <c r="E45" s="19">
        <v>3</v>
      </c>
      <c r="F45" s="19">
        <v>51</v>
      </c>
      <c r="G45" s="19">
        <v>32</v>
      </c>
      <c r="H45" s="19">
        <v>0</v>
      </c>
      <c r="I45" s="19">
        <v>2</v>
      </c>
      <c r="J45" s="19">
        <v>34</v>
      </c>
      <c r="K45" s="19">
        <v>16</v>
      </c>
      <c r="L45" s="19">
        <v>0</v>
      </c>
      <c r="M45" s="19">
        <v>1</v>
      </c>
      <c r="N45" s="19">
        <v>17</v>
      </c>
      <c r="O45" s="19">
        <v>0</v>
      </c>
      <c r="P45" s="19">
        <v>0</v>
      </c>
      <c r="Q45" s="19">
        <v>0</v>
      </c>
      <c r="R45" s="19">
        <v>0</v>
      </c>
      <c r="S45" s="19">
        <v>365</v>
      </c>
      <c r="T45" s="19">
        <v>91</v>
      </c>
      <c r="U45" s="19">
        <v>86</v>
      </c>
      <c r="V45" s="19">
        <v>54</v>
      </c>
      <c r="W45" s="19">
        <v>596</v>
      </c>
    </row>
    <row r="46" spans="2:23" ht="20.100000000000001" customHeight="1" thickBot="1" x14ac:dyDescent="0.25">
      <c r="B46" s="4" t="s">
        <v>231</v>
      </c>
      <c r="C46" s="19">
        <v>420</v>
      </c>
      <c r="D46" s="19">
        <v>32</v>
      </c>
      <c r="E46" s="19">
        <v>34</v>
      </c>
      <c r="F46" s="19">
        <v>486</v>
      </c>
      <c r="G46" s="19">
        <v>122</v>
      </c>
      <c r="H46" s="19">
        <v>1</v>
      </c>
      <c r="I46" s="19">
        <v>0</v>
      </c>
      <c r="J46" s="19">
        <v>123</v>
      </c>
      <c r="K46" s="19">
        <v>298</v>
      </c>
      <c r="L46" s="19">
        <v>31</v>
      </c>
      <c r="M46" s="19">
        <v>34</v>
      </c>
      <c r="N46" s="19">
        <v>363</v>
      </c>
      <c r="O46" s="19">
        <v>0</v>
      </c>
      <c r="P46" s="19">
        <v>0</v>
      </c>
      <c r="Q46" s="19">
        <v>0</v>
      </c>
      <c r="R46" s="19">
        <v>0</v>
      </c>
      <c r="S46" s="19">
        <v>651</v>
      </c>
      <c r="T46" s="19">
        <v>102</v>
      </c>
      <c r="U46" s="19">
        <v>148</v>
      </c>
      <c r="V46" s="19">
        <v>46</v>
      </c>
      <c r="W46" s="19">
        <v>947</v>
      </c>
    </row>
    <row r="47" spans="2:23" ht="20.100000000000001" customHeight="1" thickBot="1" x14ac:dyDescent="0.25">
      <c r="B47" s="4" t="s">
        <v>232</v>
      </c>
      <c r="C47" s="19">
        <v>43</v>
      </c>
      <c r="D47" s="19">
        <v>0</v>
      </c>
      <c r="E47" s="19">
        <v>0</v>
      </c>
      <c r="F47" s="19">
        <v>43</v>
      </c>
      <c r="G47" s="19">
        <v>15</v>
      </c>
      <c r="H47" s="19">
        <v>0</v>
      </c>
      <c r="I47" s="19">
        <v>0</v>
      </c>
      <c r="J47" s="19">
        <v>15</v>
      </c>
      <c r="K47" s="19">
        <v>28</v>
      </c>
      <c r="L47" s="19">
        <v>0</v>
      </c>
      <c r="M47" s="19">
        <v>0</v>
      </c>
      <c r="N47" s="19">
        <v>28</v>
      </c>
      <c r="O47" s="19">
        <v>0</v>
      </c>
      <c r="P47" s="19">
        <v>0</v>
      </c>
      <c r="Q47" s="19">
        <v>0</v>
      </c>
      <c r="R47" s="19">
        <v>0</v>
      </c>
      <c r="S47" s="19">
        <v>200</v>
      </c>
      <c r="T47" s="19">
        <v>24</v>
      </c>
      <c r="U47" s="19">
        <v>15</v>
      </c>
      <c r="V47" s="19">
        <v>16</v>
      </c>
      <c r="W47" s="19">
        <v>255</v>
      </c>
    </row>
    <row r="48" spans="2:23" ht="20.100000000000001" customHeight="1" thickBot="1" x14ac:dyDescent="0.25">
      <c r="B48" s="4" t="s">
        <v>233</v>
      </c>
      <c r="C48" s="19">
        <v>822</v>
      </c>
      <c r="D48" s="19">
        <v>73</v>
      </c>
      <c r="E48" s="19">
        <v>80</v>
      </c>
      <c r="F48" s="19">
        <v>975</v>
      </c>
      <c r="G48" s="19">
        <v>130</v>
      </c>
      <c r="H48" s="19">
        <v>6</v>
      </c>
      <c r="I48" s="19">
        <v>11</v>
      </c>
      <c r="J48" s="19">
        <v>147</v>
      </c>
      <c r="K48" s="19">
        <v>688</v>
      </c>
      <c r="L48" s="19">
        <v>67</v>
      </c>
      <c r="M48" s="19">
        <v>69</v>
      </c>
      <c r="N48" s="19">
        <v>824</v>
      </c>
      <c r="O48" s="19">
        <v>4</v>
      </c>
      <c r="P48" s="19">
        <v>0</v>
      </c>
      <c r="Q48" s="19">
        <v>0</v>
      </c>
      <c r="R48" s="19">
        <v>4</v>
      </c>
      <c r="S48" s="19">
        <v>686</v>
      </c>
      <c r="T48" s="19">
        <v>180</v>
      </c>
      <c r="U48" s="19">
        <v>91</v>
      </c>
      <c r="V48" s="19">
        <v>107</v>
      </c>
      <c r="W48" s="19">
        <v>1064</v>
      </c>
    </row>
    <row r="49" spans="2:23" ht="20.100000000000001" customHeight="1" thickBot="1" x14ac:dyDescent="0.25">
      <c r="B49" s="4" t="s">
        <v>234</v>
      </c>
      <c r="C49" s="19">
        <v>68</v>
      </c>
      <c r="D49" s="19">
        <v>0</v>
      </c>
      <c r="E49" s="19">
        <v>3</v>
      </c>
      <c r="F49" s="19">
        <v>71</v>
      </c>
      <c r="G49" s="19">
        <v>34</v>
      </c>
      <c r="H49" s="19">
        <v>0</v>
      </c>
      <c r="I49" s="19">
        <v>0</v>
      </c>
      <c r="J49" s="19">
        <v>34</v>
      </c>
      <c r="K49" s="19">
        <v>34</v>
      </c>
      <c r="L49" s="19">
        <v>0</v>
      </c>
      <c r="M49" s="19">
        <v>3</v>
      </c>
      <c r="N49" s="19">
        <v>37</v>
      </c>
      <c r="O49" s="19">
        <v>0</v>
      </c>
      <c r="P49" s="19">
        <v>0</v>
      </c>
      <c r="Q49" s="19">
        <v>0</v>
      </c>
      <c r="R49" s="19">
        <v>0</v>
      </c>
      <c r="S49" s="19">
        <v>171</v>
      </c>
      <c r="T49" s="19">
        <v>12</v>
      </c>
      <c r="U49" s="19">
        <v>9</v>
      </c>
      <c r="V49" s="19">
        <v>6</v>
      </c>
      <c r="W49" s="19">
        <v>198</v>
      </c>
    </row>
    <row r="50" spans="2:23" ht="20.100000000000001" customHeight="1" thickBot="1" x14ac:dyDescent="0.25">
      <c r="B50" s="4" t="s">
        <v>235</v>
      </c>
      <c r="C50" s="19">
        <v>38</v>
      </c>
      <c r="D50" s="19">
        <v>3</v>
      </c>
      <c r="E50" s="19">
        <v>0</v>
      </c>
      <c r="F50" s="19">
        <v>41</v>
      </c>
      <c r="G50" s="19">
        <v>22</v>
      </c>
      <c r="H50" s="19">
        <v>3</v>
      </c>
      <c r="I50" s="19">
        <v>0</v>
      </c>
      <c r="J50" s="19">
        <v>25</v>
      </c>
      <c r="K50" s="19">
        <v>16</v>
      </c>
      <c r="L50" s="19">
        <v>0</v>
      </c>
      <c r="M50" s="19">
        <v>0</v>
      </c>
      <c r="N50" s="19">
        <v>16</v>
      </c>
      <c r="O50" s="19">
        <v>0</v>
      </c>
      <c r="P50" s="19">
        <v>0</v>
      </c>
      <c r="Q50" s="19">
        <v>0</v>
      </c>
      <c r="R50" s="19">
        <v>0</v>
      </c>
      <c r="S50" s="19">
        <v>88</v>
      </c>
      <c r="T50" s="19">
        <v>29</v>
      </c>
      <c r="U50" s="19">
        <v>13</v>
      </c>
      <c r="V50" s="19">
        <v>8</v>
      </c>
      <c r="W50" s="19">
        <v>138</v>
      </c>
    </row>
    <row r="51" spans="2:23" ht="20.100000000000001" customHeight="1" thickBot="1" x14ac:dyDescent="0.25">
      <c r="B51" s="4" t="s">
        <v>236</v>
      </c>
      <c r="C51" s="19">
        <v>90</v>
      </c>
      <c r="D51" s="19">
        <v>1</v>
      </c>
      <c r="E51" s="19">
        <v>4</v>
      </c>
      <c r="F51" s="19">
        <v>95</v>
      </c>
      <c r="G51" s="19">
        <v>37</v>
      </c>
      <c r="H51" s="19">
        <v>0</v>
      </c>
      <c r="I51" s="19">
        <v>1</v>
      </c>
      <c r="J51" s="19">
        <v>38</v>
      </c>
      <c r="K51" s="19">
        <v>53</v>
      </c>
      <c r="L51" s="19">
        <v>1</v>
      </c>
      <c r="M51" s="19">
        <v>3</v>
      </c>
      <c r="N51" s="19">
        <v>57</v>
      </c>
      <c r="O51" s="19">
        <v>0</v>
      </c>
      <c r="P51" s="19">
        <v>0</v>
      </c>
      <c r="Q51" s="19">
        <v>0</v>
      </c>
      <c r="R51" s="19">
        <v>0</v>
      </c>
      <c r="S51" s="19">
        <v>315</v>
      </c>
      <c r="T51" s="19">
        <v>54</v>
      </c>
      <c r="U51" s="19">
        <v>82</v>
      </c>
      <c r="V51" s="19">
        <v>11</v>
      </c>
      <c r="W51" s="19">
        <v>462</v>
      </c>
    </row>
    <row r="52" spans="2:23" ht="20.100000000000001" customHeight="1" thickBot="1" x14ac:dyDescent="0.25">
      <c r="B52" s="4" t="s">
        <v>237</v>
      </c>
      <c r="C52" s="19">
        <v>23</v>
      </c>
      <c r="D52" s="19">
        <v>2</v>
      </c>
      <c r="E52" s="19">
        <v>6</v>
      </c>
      <c r="F52" s="19">
        <v>31</v>
      </c>
      <c r="G52" s="19">
        <v>2</v>
      </c>
      <c r="H52" s="19">
        <v>0</v>
      </c>
      <c r="I52" s="19">
        <v>0</v>
      </c>
      <c r="J52" s="19">
        <v>2</v>
      </c>
      <c r="K52" s="19">
        <v>21</v>
      </c>
      <c r="L52" s="19">
        <v>2</v>
      </c>
      <c r="M52" s="19">
        <v>6</v>
      </c>
      <c r="N52" s="19">
        <v>29</v>
      </c>
      <c r="O52" s="19">
        <v>0</v>
      </c>
      <c r="P52" s="19">
        <v>0</v>
      </c>
      <c r="Q52" s="19">
        <v>0</v>
      </c>
      <c r="R52" s="19">
        <v>0</v>
      </c>
      <c r="S52" s="19">
        <v>28</v>
      </c>
      <c r="T52" s="19">
        <v>7</v>
      </c>
      <c r="U52" s="19">
        <v>8</v>
      </c>
      <c r="V52" s="19">
        <v>9</v>
      </c>
      <c r="W52" s="19">
        <v>52</v>
      </c>
    </row>
    <row r="53" spans="2:23" ht="20.100000000000001" customHeight="1" thickBot="1" x14ac:dyDescent="0.25">
      <c r="B53" s="4" t="s">
        <v>238</v>
      </c>
      <c r="C53" s="19">
        <v>30</v>
      </c>
      <c r="D53" s="19">
        <v>1</v>
      </c>
      <c r="E53" s="19">
        <v>3</v>
      </c>
      <c r="F53" s="19">
        <v>34</v>
      </c>
      <c r="G53" s="19">
        <v>13</v>
      </c>
      <c r="H53" s="19">
        <v>1</v>
      </c>
      <c r="I53" s="19">
        <v>0</v>
      </c>
      <c r="J53" s="19">
        <v>14</v>
      </c>
      <c r="K53" s="19">
        <v>17</v>
      </c>
      <c r="L53" s="19">
        <v>0</v>
      </c>
      <c r="M53" s="19">
        <v>3</v>
      </c>
      <c r="N53" s="19">
        <v>20</v>
      </c>
      <c r="O53" s="19">
        <v>0</v>
      </c>
      <c r="P53" s="19">
        <v>0</v>
      </c>
      <c r="Q53" s="19">
        <v>0</v>
      </c>
      <c r="R53" s="19">
        <v>0</v>
      </c>
      <c r="S53" s="19">
        <v>49</v>
      </c>
      <c r="T53" s="19">
        <v>1</v>
      </c>
      <c r="U53" s="19">
        <v>4</v>
      </c>
      <c r="V53" s="19">
        <v>0</v>
      </c>
      <c r="W53" s="19">
        <v>54</v>
      </c>
    </row>
    <row r="54" spans="2:23" ht="20.100000000000001" customHeight="1" thickBot="1" x14ac:dyDescent="0.25">
      <c r="B54" s="4" t="s">
        <v>239</v>
      </c>
      <c r="C54" s="19">
        <v>159</v>
      </c>
      <c r="D54" s="19">
        <v>4</v>
      </c>
      <c r="E54" s="19">
        <v>13</v>
      </c>
      <c r="F54" s="19">
        <v>176</v>
      </c>
      <c r="G54" s="19">
        <v>71</v>
      </c>
      <c r="H54" s="19">
        <v>0</v>
      </c>
      <c r="I54" s="19">
        <v>2</v>
      </c>
      <c r="J54" s="19">
        <v>73</v>
      </c>
      <c r="K54" s="19">
        <v>88</v>
      </c>
      <c r="L54" s="19">
        <v>4</v>
      </c>
      <c r="M54" s="19">
        <v>11</v>
      </c>
      <c r="N54" s="19">
        <v>103</v>
      </c>
      <c r="O54" s="19">
        <v>0</v>
      </c>
      <c r="P54" s="19">
        <v>0</v>
      </c>
      <c r="Q54" s="19">
        <v>0</v>
      </c>
      <c r="R54" s="19">
        <v>0</v>
      </c>
      <c r="S54" s="19">
        <v>202</v>
      </c>
      <c r="T54" s="19">
        <v>27</v>
      </c>
      <c r="U54" s="19">
        <v>24</v>
      </c>
      <c r="V54" s="19">
        <v>5</v>
      </c>
      <c r="W54" s="19">
        <v>258</v>
      </c>
    </row>
    <row r="55" spans="2:23" ht="20.100000000000001" customHeight="1" thickBot="1" x14ac:dyDescent="0.25">
      <c r="B55" s="4" t="s">
        <v>240</v>
      </c>
      <c r="C55" s="19">
        <v>545</v>
      </c>
      <c r="D55" s="19">
        <v>59</v>
      </c>
      <c r="E55" s="19">
        <v>89</v>
      </c>
      <c r="F55" s="19">
        <v>693</v>
      </c>
      <c r="G55" s="19">
        <v>140</v>
      </c>
      <c r="H55" s="19">
        <v>1</v>
      </c>
      <c r="I55" s="19">
        <v>3</v>
      </c>
      <c r="J55" s="19">
        <v>144</v>
      </c>
      <c r="K55" s="19">
        <v>405</v>
      </c>
      <c r="L55" s="19">
        <v>55</v>
      </c>
      <c r="M55" s="19">
        <v>86</v>
      </c>
      <c r="N55" s="19">
        <v>546</v>
      </c>
      <c r="O55" s="19">
        <v>0</v>
      </c>
      <c r="P55" s="19">
        <v>3</v>
      </c>
      <c r="Q55" s="19">
        <v>0</v>
      </c>
      <c r="R55" s="19">
        <v>3</v>
      </c>
      <c r="S55" s="19">
        <v>1688</v>
      </c>
      <c r="T55" s="19">
        <v>307</v>
      </c>
      <c r="U55" s="19">
        <v>281</v>
      </c>
      <c r="V55" s="19">
        <v>127</v>
      </c>
      <c r="W55" s="19">
        <v>2403</v>
      </c>
    </row>
    <row r="56" spans="2:23" ht="20.100000000000001" customHeight="1" thickBot="1" x14ac:dyDescent="0.25">
      <c r="B56" s="4" t="s">
        <v>241</v>
      </c>
      <c r="C56" s="19">
        <v>286</v>
      </c>
      <c r="D56" s="19">
        <v>2</v>
      </c>
      <c r="E56" s="19">
        <v>10</v>
      </c>
      <c r="F56" s="19">
        <v>298</v>
      </c>
      <c r="G56" s="19">
        <v>220</v>
      </c>
      <c r="H56" s="19">
        <v>0</v>
      </c>
      <c r="I56" s="19">
        <v>2</v>
      </c>
      <c r="J56" s="19">
        <v>222</v>
      </c>
      <c r="K56" s="19">
        <v>66</v>
      </c>
      <c r="L56" s="19">
        <v>2</v>
      </c>
      <c r="M56" s="19">
        <v>8</v>
      </c>
      <c r="N56" s="19">
        <v>76</v>
      </c>
      <c r="O56" s="19">
        <v>0</v>
      </c>
      <c r="P56" s="19">
        <v>0</v>
      </c>
      <c r="Q56" s="19">
        <v>0</v>
      </c>
      <c r="R56" s="19">
        <v>0</v>
      </c>
      <c r="S56" s="19">
        <v>502</v>
      </c>
      <c r="T56" s="19">
        <v>56</v>
      </c>
      <c r="U56" s="19">
        <v>104</v>
      </c>
      <c r="V56" s="19">
        <v>36</v>
      </c>
      <c r="W56" s="19">
        <v>698</v>
      </c>
    </row>
    <row r="57" spans="2:23" ht="20.100000000000001" customHeight="1" thickBot="1" x14ac:dyDescent="0.25">
      <c r="B57" s="4" t="s">
        <v>242</v>
      </c>
      <c r="C57" s="19">
        <v>77</v>
      </c>
      <c r="D57" s="19">
        <v>3</v>
      </c>
      <c r="E57" s="19">
        <v>3</v>
      </c>
      <c r="F57" s="19">
        <v>83</v>
      </c>
      <c r="G57" s="19">
        <v>15</v>
      </c>
      <c r="H57" s="19">
        <v>2</v>
      </c>
      <c r="I57" s="19">
        <v>1</v>
      </c>
      <c r="J57" s="19">
        <v>18</v>
      </c>
      <c r="K57" s="19">
        <v>62</v>
      </c>
      <c r="L57" s="19">
        <v>1</v>
      </c>
      <c r="M57" s="19">
        <v>2</v>
      </c>
      <c r="N57" s="19">
        <v>65</v>
      </c>
      <c r="O57" s="19">
        <v>0</v>
      </c>
      <c r="P57" s="19">
        <v>0</v>
      </c>
      <c r="Q57" s="19">
        <v>0</v>
      </c>
      <c r="R57" s="19">
        <v>0</v>
      </c>
      <c r="S57" s="19">
        <v>250</v>
      </c>
      <c r="T57" s="19">
        <v>46</v>
      </c>
      <c r="U57" s="19">
        <v>31</v>
      </c>
      <c r="V57" s="19">
        <v>23</v>
      </c>
      <c r="W57" s="19">
        <v>350</v>
      </c>
    </row>
    <row r="58" spans="2:23" ht="20.100000000000001" customHeight="1" thickBot="1" x14ac:dyDescent="0.25">
      <c r="B58" s="4" t="s">
        <v>243</v>
      </c>
      <c r="C58" s="19">
        <v>14</v>
      </c>
      <c r="D58" s="19">
        <v>0</v>
      </c>
      <c r="E58" s="19">
        <v>0</v>
      </c>
      <c r="F58" s="19">
        <v>14</v>
      </c>
      <c r="G58" s="19">
        <v>10</v>
      </c>
      <c r="H58" s="19">
        <v>0</v>
      </c>
      <c r="I58" s="19">
        <v>0</v>
      </c>
      <c r="J58" s="19">
        <v>10</v>
      </c>
      <c r="K58" s="19">
        <v>4</v>
      </c>
      <c r="L58" s="19">
        <v>0</v>
      </c>
      <c r="M58" s="19">
        <v>0</v>
      </c>
      <c r="N58" s="19">
        <v>4</v>
      </c>
      <c r="O58" s="19">
        <v>0</v>
      </c>
      <c r="P58" s="19">
        <v>0</v>
      </c>
      <c r="Q58" s="19">
        <v>0</v>
      </c>
      <c r="R58" s="19">
        <v>0</v>
      </c>
      <c r="S58" s="19">
        <v>88</v>
      </c>
      <c r="T58" s="19">
        <v>8</v>
      </c>
      <c r="U58" s="19">
        <v>15</v>
      </c>
      <c r="V58" s="19">
        <v>48</v>
      </c>
      <c r="W58" s="19">
        <v>159</v>
      </c>
    </row>
    <row r="59" spans="2:23" ht="20.100000000000001" customHeight="1" thickBot="1" x14ac:dyDescent="0.25">
      <c r="B59" s="4" t="s">
        <v>269</v>
      </c>
      <c r="C59" s="19">
        <v>48</v>
      </c>
      <c r="D59" s="19">
        <v>1</v>
      </c>
      <c r="E59" s="19">
        <v>19</v>
      </c>
      <c r="F59" s="19">
        <v>68</v>
      </c>
      <c r="G59" s="19">
        <v>26</v>
      </c>
      <c r="H59" s="19">
        <v>0</v>
      </c>
      <c r="I59" s="19">
        <v>5</v>
      </c>
      <c r="J59" s="19">
        <v>31</v>
      </c>
      <c r="K59" s="19">
        <v>22</v>
      </c>
      <c r="L59" s="19">
        <v>1</v>
      </c>
      <c r="M59" s="19">
        <v>14</v>
      </c>
      <c r="N59" s="19">
        <v>37</v>
      </c>
      <c r="O59" s="19">
        <v>0</v>
      </c>
      <c r="P59" s="19">
        <v>0</v>
      </c>
      <c r="Q59" s="19">
        <v>0</v>
      </c>
      <c r="R59" s="19">
        <v>0</v>
      </c>
      <c r="S59" s="19">
        <v>240</v>
      </c>
      <c r="T59" s="19">
        <v>16</v>
      </c>
      <c r="U59" s="19">
        <v>10</v>
      </c>
      <c r="V59" s="19">
        <v>2</v>
      </c>
      <c r="W59" s="19">
        <v>268</v>
      </c>
    </row>
    <row r="60" spans="2:23" ht="20.100000000000001" customHeight="1" thickBot="1" x14ac:dyDescent="0.25">
      <c r="B60" s="4" t="s">
        <v>245</v>
      </c>
      <c r="C60" s="19">
        <v>163</v>
      </c>
      <c r="D60" s="19">
        <v>0</v>
      </c>
      <c r="E60" s="19">
        <v>11</v>
      </c>
      <c r="F60" s="19">
        <v>174</v>
      </c>
      <c r="G60" s="19">
        <v>136</v>
      </c>
      <c r="H60" s="19">
        <v>0</v>
      </c>
      <c r="I60" s="19">
        <v>2</v>
      </c>
      <c r="J60" s="19">
        <v>138</v>
      </c>
      <c r="K60" s="19">
        <v>27</v>
      </c>
      <c r="L60" s="19">
        <v>0</v>
      </c>
      <c r="M60" s="19">
        <v>9</v>
      </c>
      <c r="N60" s="19">
        <v>36</v>
      </c>
      <c r="O60" s="19">
        <v>0</v>
      </c>
      <c r="P60" s="19">
        <v>0</v>
      </c>
      <c r="Q60" s="19">
        <v>0</v>
      </c>
      <c r="R60" s="19">
        <v>0</v>
      </c>
      <c r="S60" s="19">
        <v>251</v>
      </c>
      <c r="T60" s="19">
        <v>54</v>
      </c>
      <c r="U60" s="19">
        <v>22</v>
      </c>
      <c r="V60" s="19">
        <v>17</v>
      </c>
      <c r="W60" s="19">
        <v>344</v>
      </c>
    </row>
    <row r="61" spans="2:23" ht="20.100000000000001" customHeight="1" thickBot="1" x14ac:dyDescent="0.25">
      <c r="B61" s="4" t="s">
        <v>246</v>
      </c>
      <c r="C61" s="19">
        <v>32</v>
      </c>
      <c r="D61" s="19">
        <v>0</v>
      </c>
      <c r="E61" s="19">
        <v>4</v>
      </c>
      <c r="F61" s="19">
        <v>36</v>
      </c>
      <c r="G61" s="19">
        <v>7</v>
      </c>
      <c r="H61" s="19">
        <v>0</v>
      </c>
      <c r="I61" s="19">
        <v>0</v>
      </c>
      <c r="J61" s="19">
        <v>7</v>
      </c>
      <c r="K61" s="19">
        <v>25</v>
      </c>
      <c r="L61" s="19">
        <v>0</v>
      </c>
      <c r="M61" s="19">
        <v>4</v>
      </c>
      <c r="N61" s="19">
        <v>29</v>
      </c>
      <c r="O61" s="19">
        <v>0</v>
      </c>
      <c r="P61" s="19">
        <v>0</v>
      </c>
      <c r="Q61" s="19">
        <v>0</v>
      </c>
      <c r="R61" s="19">
        <v>0</v>
      </c>
      <c r="S61" s="19">
        <v>93</v>
      </c>
      <c r="T61" s="19">
        <v>7</v>
      </c>
      <c r="U61" s="19">
        <v>61</v>
      </c>
      <c r="V61" s="19">
        <v>2</v>
      </c>
      <c r="W61" s="19">
        <v>163</v>
      </c>
    </row>
    <row r="62" spans="2:23" ht="20.100000000000001" customHeight="1" thickBot="1" x14ac:dyDescent="0.25">
      <c r="B62" s="7" t="s">
        <v>22</v>
      </c>
      <c r="C62" s="9">
        <f>SUM(C12:C61)</f>
        <v>7347</v>
      </c>
      <c r="D62" s="9">
        <f t="shared" ref="D62:W62" si="0">SUM(D12:D61)</f>
        <v>368</v>
      </c>
      <c r="E62" s="9">
        <f t="shared" si="0"/>
        <v>699</v>
      </c>
      <c r="F62" s="9">
        <f t="shared" si="0"/>
        <v>8414</v>
      </c>
      <c r="G62" s="9">
        <f t="shared" si="0"/>
        <v>3184</v>
      </c>
      <c r="H62" s="9">
        <f t="shared" si="0"/>
        <v>60</v>
      </c>
      <c r="I62" s="9">
        <f t="shared" si="0"/>
        <v>149</v>
      </c>
      <c r="J62" s="9">
        <f t="shared" si="0"/>
        <v>3393</v>
      </c>
      <c r="K62" s="9">
        <f t="shared" si="0"/>
        <v>4156</v>
      </c>
      <c r="L62" s="9">
        <f t="shared" si="0"/>
        <v>305</v>
      </c>
      <c r="M62" s="9">
        <f t="shared" si="0"/>
        <v>549</v>
      </c>
      <c r="N62" s="9">
        <f t="shared" si="0"/>
        <v>5010</v>
      </c>
      <c r="O62" s="9">
        <f t="shared" si="0"/>
        <v>7</v>
      </c>
      <c r="P62" s="9">
        <f t="shared" si="0"/>
        <v>3</v>
      </c>
      <c r="Q62" s="9">
        <f t="shared" si="0"/>
        <v>1</v>
      </c>
      <c r="R62" s="9">
        <f t="shared" si="0"/>
        <v>11</v>
      </c>
      <c r="S62" s="9">
        <f t="shared" si="0"/>
        <v>13059</v>
      </c>
      <c r="T62" s="9">
        <f t="shared" si="0"/>
        <v>2157</v>
      </c>
      <c r="U62" s="9">
        <f t="shared" si="0"/>
        <v>2452</v>
      </c>
      <c r="V62" s="9">
        <f t="shared" si="0"/>
        <v>1111</v>
      </c>
      <c r="W62" s="9">
        <f t="shared" si="0"/>
        <v>18779</v>
      </c>
    </row>
    <row r="64" spans="2:23" x14ac:dyDescent="0.2">
      <c r="C64" s="49"/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45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77" t="s">
        <v>261</v>
      </c>
      <c r="D9" s="74"/>
      <c r="E9" s="74"/>
      <c r="F9" s="74"/>
      <c r="G9" s="80"/>
      <c r="H9" s="77" t="s">
        <v>262</v>
      </c>
      <c r="I9" s="74"/>
      <c r="J9" s="74"/>
      <c r="K9" s="74"/>
      <c r="L9" s="80"/>
      <c r="M9" s="77" t="s">
        <v>35</v>
      </c>
      <c r="N9" s="74"/>
      <c r="O9" s="74"/>
      <c r="P9" s="74"/>
      <c r="Q9" s="80"/>
    </row>
    <row r="10" spans="2:17" ht="28.5" customHeight="1" thickBot="1" x14ac:dyDescent="0.25">
      <c r="B10" s="11"/>
      <c r="C10" s="86" t="s">
        <v>108</v>
      </c>
      <c r="D10" s="87"/>
      <c r="E10" s="88" t="s">
        <v>109</v>
      </c>
      <c r="F10" s="88"/>
      <c r="G10" s="14" t="s">
        <v>35</v>
      </c>
      <c r="H10" s="88" t="s">
        <v>110</v>
      </c>
      <c r="I10" s="88"/>
      <c r="J10" s="85" t="s">
        <v>109</v>
      </c>
      <c r="K10" s="85"/>
      <c r="L10" s="14" t="s">
        <v>35</v>
      </c>
      <c r="M10" s="88" t="s">
        <v>108</v>
      </c>
      <c r="N10" s="88"/>
      <c r="O10" s="85" t="s">
        <v>109</v>
      </c>
      <c r="P10" s="85"/>
      <c r="Q10" s="14" t="s">
        <v>35</v>
      </c>
    </row>
    <row r="11" spans="2:17" ht="20.100000000000001" customHeight="1" thickBot="1" x14ac:dyDescent="0.25">
      <c r="B11" s="3" t="s">
        <v>197</v>
      </c>
      <c r="C11" s="18">
        <v>5</v>
      </c>
      <c r="D11" s="18">
        <v>2</v>
      </c>
      <c r="E11" s="18">
        <v>417</v>
      </c>
      <c r="F11" s="18">
        <v>309</v>
      </c>
      <c r="G11" s="18">
        <v>733</v>
      </c>
      <c r="H11" s="18">
        <v>0</v>
      </c>
      <c r="I11" s="18">
        <v>0</v>
      </c>
      <c r="J11" s="18">
        <v>0</v>
      </c>
      <c r="K11" s="18">
        <v>2</v>
      </c>
      <c r="L11" s="18">
        <v>2</v>
      </c>
      <c r="M11" s="18">
        <v>5</v>
      </c>
      <c r="N11" s="18">
        <v>2</v>
      </c>
      <c r="O11" s="18">
        <v>417</v>
      </c>
      <c r="P11" s="18">
        <v>311</v>
      </c>
      <c r="Q11" s="18">
        <v>735</v>
      </c>
    </row>
    <row r="12" spans="2:17" ht="20.100000000000001" customHeight="1" thickBot="1" x14ac:dyDescent="0.25">
      <c r="B12" s="4" t="s">
        <v>198</v>
      </c>
      <c r="C12" s="19">
        <v>67</v>
      </c>
      <c r="D12" s="19">
        <v>26</v>
      </c>
      <c r="E12" s="19">
        <v>743</v>
      </c>
      <c r="F12" s="19">
        <v>322</v>
      </c>
      <c r="G12" s="19">
        <v>1158</v>
      </c>
      <c r="H12" s="19">
        <v>0</v>
      </c>
      <c r="I12" s="19">
        <v>2</v>
      </c>
      <c r="J12" s="19">
        <v>0</v>
      </c>
      <c r="K12" s="19">
        <v>4</v>
      </c>
      <c r="L12" s="19">
        <v>6</v>
      </c>
      <c r="M12" s="19">
        <v>67</v>
      </c>
      <c r="N12" s="19">
        <v>28</v>
      </c>
      <c r="O12" s="19">
        <v>743</v>
      </c>
      <c r="P12" s="19">
        <v>326</v>
      </c>
      <c r="Q12" s="19">
        <v>1164</v>
      </c>
    </row>
    <row r="13" spans="2:17" ht="20.100000000000001" customHeight="1" thickBot="1" x14ac:dyDescent="0.25">
      <c r="B13" s="4" t="s">
        <v>199</v>
      </c>
      <c r="C13" s="19">
        <v>15</v>
      </c>
      <c r="D13" s="19">
        <v>1</v>
      </c>
      <c r="E13" s="19">
        <v>355</v>
      </c>
      <c r="F13" s="19">
        <v>227</v>
      </c>
      <c r="G13" s="19">
        <v>598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15</v>
      </c>
      <c r="N13" s="19">
        <v>1</v>
      </c>
      <c r="O13" s="19">
        <v>355</v>
      </c>
      <c r="P13" s="19">
        <v>227</v>
      </c>
      <c r="Q13" s="19">
        <v>598</v>
      </c>
    </row>
    <row r="14" spans="2:17" ht="20.100000000000001" customHeight="1" thickBot="1" x14ac:dyDescent="0.25">
      <c r="B14" s="4" t="s">
        <v>200</v>
      </c>
      <c r="C14" s="19">
        <v>8</v>
      </c>
      <c r="D14" s="19">
        <v>2</v>
      </c>
      <c r="E14" s="19">
        <v>214</v>
      </c>
      <c r="F14" s="19">
        <v>239</v>
      </c>
      <c r="G14" s="19">
        <v>463</v>
      </c>
      <c r="H14" s="19">
        <v>0</v>
      </c>
      <c r="I14" s="19">
        <v>0</v>
      </c>
      <c r="J14" s="19">
        <v>0</v>
      </c>
      <c r="K14" s="19">
        <v>1</v>
      </c>
      <c r="L14" s="19">
        <v>1</v>
      </c>
      <c r="M14" s="19">
        <v>8</v>
      </c>
      <c r="N14" s="19">
        <v>2</v>
      </c>
      <c r="O14" s="19">
        <v>214</v>
      </c>
      <c r="P14" s="19">
        <v>240</v>
      </c>
      <c r="Q14" s="19">
        <v>464</v>
      </c>
    </row>
    <row r="15" spans="2:17" ht="20.100000000000001" customHeight="1" thickBot="1" x14ac:dyDescent="0.25">
      <c r="B15" s="4" t="s">
        <v>201</v>
      </c>
      <c r="C15" s="19">
        <v>0</v>
      </c>
      <c r="D15" s="19">
        <v>0</v>
      </c>
      <c r="E15" s="19">
        <v>228</v>
      </c>
      <c r="F15" s="19">
        <v>247</v>
      </c>
      <c r="G15" s="19">
        <v>475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228</v>
      </c>
      <c r="P15" s="19">
        <v>247</v>
      </c>
      <c r="Q15" s="19">
        <v>475</v>
      </c>
    </row>
    <row r="16" spans="2:17" ht="20.100000000000001" customHeight="1" thickBot="1" x14ac:dyDescent="0.25">
      <c r="B16" s="4" t="s">
        <v>202</v>
      </c>
      <c r="C16" s="19">
        <v>4</v>
      </c>
      <c r="D16" s="19">
        <v>4</v>
      </c>
      <c r="E16" s="19">
        <v>75</v>
      </c>
      <c r="F16" s="19">
        <v>255</v>
      </c>
      <c r="G16" s="19">
        <v>338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4</v>
      </c>
      <c r="N16" s="19">
        <v>4</v>
      </c>
      <c r="O16" s="19">
        <v>75</v>
      </c>
      <c r="P16" s="19">
        <v>255</v>
      </c>
      <c r="Q16" s="19">
        <v>338</v>
      </c>
    </row>
    <row r="17" spans="2:17" ht="20.100000000000001" customHeight="1" thickBot="1" x14ac:dyDescent="0.25">
      <c r="B17" s="4" t="s">
        <v>203</v>
      </c>
      <c r="C17" s="19">
        <v>14</v>
      </c>
      <c r="D17" s="19">
        <v>5</v>
      </c>
      <c r="E17" s="19">
        <v>877</v>
      </c>
      <c r="F17" s="19">
        <v>746</v>
      </c>
      <c r="G17" s="19">
        <v>1642</v>
      </c>
      <c r="H17" s="19">
        <v>0</v>
      </c>
      <c r="I17" s="19">
        <v>0</v>
      </c>
      <c r="J17" s="19">
        <v>0</v>
      </c>
      <c r="K17" s="19">
        <v>2</v>
      </c>
      <c r="L17" s="19">
        <v>2</v>
      </c>
      <c r="M17" s="19">
        <v>14</v>
      </c>
      <c r="N17" s="19">
        <v>5</v>
      </c>
      <c r="O17" s="19">
        <v>877</v>
      </c>
      <c r="P17" s="19">
        <v>748</v>
      </c>
      <c r="Q17" s="19">
        <v>1644</v>
      </c>
    </row>
    <row r="18" spans="2:17" ht="20.100000000000001" customHeight="1" thickBot="1" x14ac:dyDescent="0.25">
      <c r="B18" s="4" t="s">
        <v>204</v>
      </c>
      <c r="C18" s="19">
        <v>6</v>
      </c>
      <c r="D18" s="19">
        <v>27</v>
      </c>
      <c r="E18" s="19">
        <v>573</v>
      </c>
      <c r="F18" s="19">
        <v>599</v>
      </c>
      <c r="G18" s="19">
        <v>1205</v>
      </c>
      <c r="H18" s="19">
        <v>0</v>
      </c>
      <c r="I18" s="19">
        <v>1</v>
      </c>
      <c r="J18" s="19">
        <v>0</v>
      </c>
      <c r="K18" s="19">
        <v>0</v>
      </c>
      <c r="L18" s="19">
        <v>1</v>
      </c>
      <c r="M18" s="19">
        <v>6</v>
      </c>
      <c r="N18" s="19">
        <v>28</v>
      </c>
      <c r="O18" s="19">
        <v>573</v>
      </c>
      <c r="P18" s="19">
        <v>599</v>
      </c>
      <c r="Q18" s="19">
        <v>1206</v>
      </c>
    </row>
    <row r="19" spans="2:17" ht="20.100000000000001" customHeight="1" thickBot="1" x14ac:dyDescent="0.25">
      <c r="B19" s="4" t="s">
        <v>205</v>
      </c>
      <c r="C19" s="19">
        <v>1</v>
      </c>
      <c r="D19" s="19">
        <v>0</v>
      </c>
      <c r="E19" s="19">
        <v>46</v>
      </c>
      <c r="F19" s="19">
        <v>89</v>
      </c>
      <c r="G19" s="19">
        <v>136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19">
        <v>46</v>
      </c>
      <c r="P19" s="19">
        <v>89</v>
      </c>
      <c r="Q19" s="19">
        <v>136</v>
      </c>
    </row>
    <row r="20" spans="2:17" ht="20.100000000000001" customHeight="1" thickBot="1" x14ac:dyDescent="0.25">
      <c r="B20" s="4" t="s">
        <v>206</v>
      </c>
      <c r="C20" s="19">
        <v>0</v>
      </c>
      <c r="D20" s="19">
        <v>0</v>
      </c>
      <c r="E20" s="19">
        <v>23</v>
      </c>
      <c r="F20" s="19">
        <v>21</v>
      </c>
      <c r="G20" s="19">
        <v>44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23</v>
      </c>
      <c r="P20" s="19">
        <v>21</v>
      </c>
      <c r="Q20" s="19">
        <v>44</v>
      </c>
    </row>
    <row r="21" spans="2:17" ht="20.100000000000001" customHeight="1" thickBot="1" x14ac:dyDescent="0.25">
      <c r="B21" s="4" t="s">
        <v>207</v>
      </c>
      <c r="C21" s="19">
        <v>2</v>
      </c>
      <c r="D21" s="19">
        <v>5</v>
      </c>
      <c r="E21" s="19">
        <v>144</v>
      </c>
      <c r="F21" s="19">
        <v>440</v>
      </c>
      <c r="G21" s="19">
        <v>591</v>
      </c>
      <c r="H21" s="19">
        <v>0</v>
      </c>
      <c r="I21" s="19">
        <v>0</v>
      </c>
      <c r="J21" s="19">
        <v>0</v>
      </c>
      <c r="K21" s="19">
        <v>4</v>
      </c>
      <c r="L21" s="19">
        <v>4</v>
      </c>
      <c r="M21" s="19">
        <v>2</v>
      </c>
      <c r="N21" s="19">
        <v>5</v>
      </c>
      <c r="O21" s="19">
        <v>144</v>
      </c>
      <c r="P21" s="19">
        <v>444</v>
      </c>
      <c r="Q21" s="19">
        <v>595</v>
      </c>
    </row>
    <row r="22" spans="2:17" ht="20.100000000000001" customHeight="1" thickBot="1" x14ac:dyDescent="0.25">
      <c r="B22" s="4" t="s">
        <v>208</v>
      </c>
      <c r="C22" s="19">
        <v>15</v>
      </c>
      <c r="D22" s="19">
        <v>22</v>
      </c>
      <c r="E22" s="19">
        <v>300</v>
      </c>
      <c r="F22" s="19">
        <v>298</v>
      </c>
      <c r="G22" s="19">
        <v>635</v>
      </c>
      <c r="H22" s="19">
        <v>0</v>
      </c>
      <c r="I22" s="19">
        <v>2</v>
      </c>
      <c r="J22" s="19">
        <v>0</v>
      </c>
      <c r="K22" s="19">
        <v>1</v>
      </c>
      <c r="L22" s="19">
        <v>3</v>
      </c>
      <c r="M22" s="19">
        <v>15</v>
      </c>
      <c r="N22" s="19">
        <v>24</v>
      </c>
      <c r="O22" s="19">
        <v>300</v>
      </c>
      <c r="P22" s="19">
        <v>299</v>
      </c>
      <c r="Q22" s="19">
        <v>638</v>
      </c>
    </row>
    <row r="23" spans="2:17" ht="20.100000000000001" customHeight="1" thickBot="1" x14ac:dyDescent="0.25">
      <c r="B23" s="4" t="s">
        <v>209</v>
      </c>
      <c r="C23" s="19">
        <v>10</v>
      </c>
      <c r="D23" s="19">
        <v>16</v>
      </c>
      <c r="E23" s="19">
        <v>345</v>
      </c>
      <c r="F23" s="19">
        <v>656</v>
      </c>
      <c r="G23" s="19">
        <v>1027</v>
      </c>
      <c r="H23" s="19">
        <v>0</v>
      </c>
      <c r="I23" s="19">
        <v>0</v>
      </c>
      <c r="J23" s="19">
        <v>0</v>
      </c>
      <c r="K23" s="19">
        <v>5</v>
      </c>
      <c r="L23" s="19">
        <v>5</v>
      </c>
      <c r="M23" s="19">
        <v>10</v>
      </c>
      <c r="N23" s="19">
        <v>16</v>
      </c>
      <c r="O23" s="19">
        <v>345</v>
      </c>
      <c r="P23" s="19">
        <v>661</v>
      </c>
      <c r="Q23" s="19">
        <v>1032</v>
      </c>
    </row>
    <row r="24" spans="2:17" ht="20.100000000000001" customHeight="1" thickBot="1" x14ac:dyDescent="0.25">
      <c r="B24" s="4" t="s">
        <v>210</v>
      </c>
      <c r="C24" s="19">
        <v>3</v>
      </c>
      <c r="D24" s="19">
        <v>3</v>
      </c>
      <c r="E24" s="19">
        <v>96</v>
      </c>
      <c r="F24" s="19">
        <v>179</v>
      </c>
      <c r="G24" s="19">
        <v>281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3</v>
      </c>
      <c r="N24" s="19">
        <v>3</v>
      </c>
      <c r="O24" s="19">
        <v>96</v>
      </c>
      <c r="P24" s="19">
        <v>180</v>
      </c>
      <c r="Q24" s="19">
        <v>282</v>
      </c>
    </row>
    <row r="25" spans="2:17" ht="20.100000000000001" customHeight="1" thickBot="1" x14ac:dyDescent="0.25">
      <c r="B25" s="4" t="s">
        <v>211</v>
      </c>
      <c r="C25" s="19">
        <v>12</v>
      </c>
      <c r="D25" s="19">
        <v>2</v>
      </c>
      <c r="E25" s="19">
        <v>168</v>
      </c>
      <c r="F25" s="19">
        <v>117</v>
      </c>
      <c r="G25" s="19">
        <v>299</v>
      </c>
      <c r="H25" s="19">
        <v>0</v>
      </c>
      <c r="I25" s="19">
        <v>0</v>
      </c>
      <c r="J25" s="19">
        <v>0</v>
      </c>
      <c r="K25" s="19">
        <v>4</v>
      </c>
      <c r="L25" s="19">
        <v>4</v>
      </c>
      <c r="M25" s="19">
        <v>12</v>
      </c>
      <c r="N25" s="19">
        <v>2</v>
      </c>
      <c r="O25" s="19">
        <v>168</v>
      </c>
      <c r="P25" s="19">
        <v>121</v>
      </c>
      <c r="Q25" s="19">
        <v>303</v>
      </c>
    </row>
    <row r="26" spans="2:17" ht="20.100000000000001" customHeight="1" thickBot="1" x14ac:dyDescent="0.25">
      <c r="B26" s="5" t="s">
        <v>212</v>
      </c>
      <c r="C26" s="27">
        <v>6</v>
      </c>
      <c r="D26" s="27">
        <v>21</v>
      </c>
      <c r="E26" s="27">
        <v>219</v>
      </c>
      <c r="F26" s="27">
        <v>67</v>
      </c>
      <c r="G26" s="27">
        <v>313</v>
      </c>
      <c r="H26" s="27">
        <v>0</v>
      </c>
      <c r="I26" s="27">
        <v>0</v>
      </c>
      <c r="J26" s="27">
        <v>0</v>
      </c>
      <c r="K26" s="27">
        <v>2</v>
      </c>
      <c r="L26" s="27">
        <v>2</v>
      </c>
      <c r="M26" s="27">
        <v>6</v>
      </c>
      <c r="N26" s="27">
        <v>21</v>
      </c>
      <c r="O26" s="27">
        <v>219</v>
      </c>
      <c r="P26" s="27">
        <v>69</v>
      </c>
      <c r="Q26" s="27">
        <v>315</v>
      </c>
    </row>
    <row r="27" spans="2:17" ht="20.100000000000001" customHeight="1" thickBot="1" x14ac:dyDescent="0.25">
      <c r="B27" s="6" t="s">
        <v>213</v>
      </c>
      <c r="C27" s="29">
        <v>0</v>
      </c>
      <c r="D27" s="29">
        <v>3</v>
      </c>
      <c r="E27" s="29">
        <v>6</v>
      </c>
      <c r="F27" s="29">
        <v>44</v>
      </c>
      <c r="G27" s="29">
        <v>53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3</v>
      </c>
      <c r="O27" s="29">
        <v>6</v>
      </c>
      <c r="P27" s="29">
        <v>44</v>
      </c>
      <c r="Q27" s="29">
        <v>53</v>
      </c>
    </row>
    <row r="28" spans="2:17" ht="20.100000000000001" customHeight="1" thickBot="1" x14ac:dyDescent="0.25">
      <c r="B28" s="4" t="s">
        <v>214</v>
      </c>
      <c r="C28" s="29">
        <v>0</v>
      </c>
      <c r="D28" s="29">
        <v>5</v>
      </c>
      <c r="E28" s="29">
        <v>72</v>
      </c>
      <c r="F28" s="29">
        <v>177</v>
      </c>
      <c r="G28" s="29">
        <v>254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5</v>
      </c>
      <c r="O28" s="29">
        <v>72</v>
      </c>
      <c r="P28" s="29">
        <v>177</v>
      </c>
      <c r="Q28" s="29">
        <v>254</v>
      </c>
    </row>
    <row r="29" spans="2:17" ht="20.100000000000001" customHeight="1" thickBot="1" x14ac:dyDescent="0.25">
      <c r="B29" s="4" t="s">
        <v>215</v>
      </c>
      <c r="C29" s="28">
        <v>0</v>
      </c>
      <c r="D29" s="28">
        <v>3</v>
      </c>
      <c r="E29" s="28">
        <v>5</v>
      </c>
      <c r="F29" s="28">
        <v>161</v>
      </c>
      <c r="G29" s="28">
        <v>169</v>
      </c>
      <c r="H29" s="28">
        <v>0</v>
      </c>
      <c r="I29" s="28">
        <v>0</v>
      </c>
      <c r="J29" s="28">
        <v>0</v>
      </c>
      <c r="K29" s="28">
        <v>3</v>
      </c>
      <c r="L29" s="28">
        <v>3</v>
      </c>
      <c r="M29" s="28">
        <v>0</v>
      </c>
      <c r="N29" s="28">
        <v>3</v>
      </c>
      <c r="O29" s="28">
        <v>5</v>
      </c>
      <c r="P29" s="28">
        <v>164</v>
      </c>
      <c r="Q29" s="28">
        <v>172</v>
      </c>
    </row>
    <row r="30" spans="2:17" ht="20.100000000000001" customHeight="1" thickBot="1" x14ac:dyDescent="0.25">
      <c r="B30" s="4" t="s">
        <v>216</v>
      </c>
      <c r="C30" s="19">
        <v>0</v>
      </c>
      <c r="D30" s="19">
        <v>0</v>
      </c>
      <c r="E30" s="19">
        <v>1</v>
      </c>
      <c r="F30" s="19">
        <v>69</v>
      </c>
      <c r="G30" s="19">
        <v>70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19">
        <v>69</v>
      </c>
      <c r="Q30" s="19">
        <v>70</v>
      </c>
    </row>
    <row r="31" spans="2:17" ht="20.100000000000001" customHeight="1" thickBot="1" x14ac:dyDescent="0.25">
      <c r="B31" s="4" t="s">
        <v>217</v>
      </c>
      <c r="C31" s="19">
        <v>0</v>
      </c>
      <c r="D31" s="19">
        <v>0</v>
      </c>
      <c r="E31" s="19">
        <v>0</v>
      </c>
      <c r="F31" s="19">
        <v>150</v>
      </c>
      <c r="G31" s="19">
        <v>150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150</v>
      </c>
      <c r="Q31" s="19">
        <v>150</v>
      </c>
    </row>
    <row r="32" spans="2:17" ht="20.100000000000001" customHeight="1" thickBot="1" x14ac:dyDescent="0.25">
      <c r="B32" s="4" t="s">
        <v>218</v>
      </c>
      <c r="C32" s="19">
        <v>0</v>
      </c>
      <c r="D32" s="19">
        <v>0</v>
      </c>
      <c r="E32" s="19">
        <v>15</v>
      </c>
      <c r="F32" s="19">
        <v>79</v>
      </c>
      <c r="G32" s="19">
        <v>94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15</v>
      </c>
      <c r="P32" s="19">
        <v>79</v>
      </c>
      <c r="Q32" s="19">
        <v>94</v>
      </c>
    </row>
    <row r="33" spans="2:17" ht="20.100000000000001" customHeight="1" thickBot="1" x14ac:dyDescent="0.25">
      <c r="B33" s="4" t="s">
        <v>219</v>
      </c>
      <c r="C33" s="19">
        <v>0</v>
      </c>
      <c r="D33" s="19">
        <v>0</v>
      </c>
      <c r="E33" s="19">
        <v>49</v>
      </c>
      <c r="F33" s="19">
        <v>12</v>
      </c>
      <c r="G33" s="19">
        <v>61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49</v>
      </c>
      <c r="P33" s="19">
        <v>12</v>
      </c>
      <c r="Q33" s="19">
        <v>61</v>
      </c>
    </row>
    <row r="34" spans="2:17" ht="20.100000000000001" customHeight="1" thickBot="1" x14ac:dyDescent="0.25">
      <c r="B34" s="4" t="s">
        <v>220</v>
      </c>
      <c r="C34" s="19">
        <v>13</v>
      </c>
      <c r="D34" s="19">
        <v>2</v>
      </c>
      <c r="E34" s="19">
        <v>298</v>
      </c>
      <c r="F34" s="19">
        <v>74</v>
      </c>
      <c r="G34" s="19">
        <v>387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13</v>
      </c>
      <c r="N34" s="19">
        <v>2</v>
      </c>
      <c r="O34" s="19">
        <v>298</v>
      </c>
      <c r="P34" s="19">
        <v>74</v>
      </c>
      <c r="Q34" s="19">
        <v>387</v>
      </c>
    </row>
    <row r="35" spans="2:17" ht="20.100000000000001" customHeight="1" thickBot="1" x14ac:dyDescent="0.25">
      <c r="B35" s="4" t="s">
        <v>221</v>
      </c>
      <c r="C35" s="19">
        <v>0</v>
      </c>
      <c r="D35" s="19">
        <v>4</v>
      </c>
      <c r="E35" s="19">
        <v>0</v>
      </c>
      <c r="F35" s="19">
        <v>25</v>
      </c>
      <c r="G35" s="19">
        <v>29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4</v>
      </c>
      <c r="O35" s="19">
        <v>0</v>
      </c>
      <c r="P35" s="19">
        <v>25</v>
      </c>
      <c r="Q35" s="19">
        <v>29</v>
      </c>
    </row>
    <row r="36" spans="2:17" ht="20.100000000000001" customHeight="1" thickBot="1" x14ac:dyDescent="0.25">
      <c r="B36" s="4" t="s">
        <v>222</v>
      </c>
      <c r="C36" s="19">
        <v>3</v>
      </c>
      <c r="D36" s="19">
        <v>6</v>
      </c>
      <c r="E36" s="19">
        <v>188</v>
      </c>
      <c r="F36" s="19">
        <v>86</v>
      </c>
      <c r="G36" s="19">
        <v>283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</v>
      </c>
      <c r="N36" s="19">
        <v>6</v>
      </c>
      <c r="O36" s="19">
        <v>188</v>
      </c>
      <c r="P36" s="19">
        <v>86</v>
      </c>
      <c r="Q36" s="19">
        <v>283</v>
      </c>
    </row>
    <row r="37" spans="2:17" ht="20.100000000000001" customHeight="1" thickBot="1" x14ac:dyDescent="0.25">
      <c r="B37" s="4" t="s">
        <v>223</v>
      </c>
      <c r="C37" s="19">
        <v>0</v>
      </c>
      <c r="D37" s="19">
        <v>0</v>
      </c>
      <c r="E37" s="19">
        <v>82</v>
      </c>
      <c r="F37" s="19">
        <v>154</v>
      </c>
      <c r="G37" s="19">
        <v>236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82</v>
      </c>
      <c r="P37" s="19">
        <v>154</v>
      </c>
      <c r="Q37" s="19">
        <v>236</v>
      </c>
    </row>
    <row r="38" spans="2:17" ht="20.100000000000001" customHeight="1" thickBot="1" x14ac:dyDescent="0.25">
      <c r="B38" s="4" t="s">
        <v>224</v>
      </c>
      <c r="C38" s="19">
        <v>0</v>
      </c>
      <c r="D38" s="19">
        <v>0</v>
      </c>
      <c r="E38" s="19">
        <v>41</v>
      </c>
      <c r="F38" s="19">
        <v>48</v>
      </c>
      <c r="G38" s="19">
        <v>89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41</v>
      </c>
      <c r="P38" s="19">
        <v>48</v>
      </c>
      <c r="Q38" s="19">
        <v>89</v>
      </c>
    </row>
    <row r="39" spans="2:17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72</v>
      </c>
      <c r="F39" s="19">
        <v>86</v>
      </c>
      <c r="G39" s="19">
        <v>158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72</v>
      </c>
      <c r="P39" s="19">
        <v>86</v>
      </c>
      <c r="Q39" s="19">
        <v>158</v>
      </c>
    </row>
    <row r="40" spans="2:17" ht="20.100000000000001" customHeight="1" thickBot="1" x14ac:dyDescent="0.25">
      <c r="B40" s="4" t="s">
        <v>226</v>
      </c>
      <c r="C40" s="19">
        <v>10</v>
      </c>
      <c r="D40" s="19">
        <v>3</v>
      </c>
      <c r="E40" s="19">
        <v>136</v>
      </c>
      <c r="F40" s="19">
        <v>93</v>
      </c>
      <c r="G40" s="19">
        <v>242</v>
      </c>
      <c r="H40" s="19">
        <v>0</v>
      </c>
      <c r="I40" s="19">
        <v>0</v>
      </c>
      <c r="J40" s="19">
        <v>0</v>
      </c>
      <c r="K40" s="19">
        <v>1</v>
      </c>
      <c r="L40" s="19">
        <v>1</v>
      </c>
      <c r="M40" s="19">
        <v>10</v>
      </c>
      <c r="N40" s="19">
        <v>3</v>
      </c>
      <c r="O40" s="19">
        <v>136</v>
      </c>
      <c r="P40" s="19">
        <v>94</v>
      </c>
      <c r="Q40" s="19">
        <v>243</v>
      </c>
    </row>
    <row r="41" spans="2:17" ht="20.100000000000001" customHeight="1" thickBot="1" x14ac:dyDescent="0.25">
      <c r="B41" s="4" t="s">
        <v>227</v>
      </c>
      <c r="C41" s="19">
        <v>30</v>
      </c>
      <c r="D41" s="19">
        <v>24</v>
      </c>
      <c r="E41" s="19">
        <v>2697</v>
      </c>
      <c r="F41" s="19">
        <v>1763</v>
      </c>
      <c r="G41" s="19">
        <v>4514</v>
      </c>
      <c r="H41" s="19">
        <v>0</v>
      </c>
      <c r="I41" s="19">
        <v>4</v>
      </c>
      <c r="J41" s="19">
        <v>0</v>
      </c>
      <c r="K41" s="19">
        <v>19</v>
      </c>
      <c r="L41" s="19">
        <v>23</v>
      </c>
      <c r="M41" s="19">
        <v>30</v>
      </c>
      <c r="N41" s="19">
        <v>28</v>
      </c>
      <c r="O41" s="19">
        <v>2697</v>
      </c>
      <c r="P41" s="19">
        <v>1782</v>
      </c>
      <c r="Q41" s="19">
        <v>4537</v>
      </c>
    </row>
    <row r="42" spans="2:17" ht="20.100000000000001" customHeight="1" thickBot="1" x14ac:dyDescent="0.25">
      <c r="B42" s="4" t="s">
        <v>228</v>
      </c>
      <c r="C42" s="19">
        <v>1</v>
      </c>
      <c r="D42" s="19">
        <v>3</v>
      </c>
      <c r="E42" s="19">
        <v>524</v>
      </c>
      <c r="F42" s="19">
        <v>344</v>
      </c>
      <c r="G42" s="19">
        <v>872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3</v>
      </c>
      <c r="O42" s="19">
        <v>524</v>
      </c>
      <c r="P42" s="19">
        <v>344</v>
      </c>
      <c r="Q42" s="19">
        <v>872</v>
      </c>
    </row>
    <row r="43" spans="2:17" ht="20.100000000000001" customHeight="1" thickBot="1" x14ac:dyDescent="0.25">
      <c r="B43" s="4" t="s">
        <v>229</v>
      </c>
      <c r="C43" s="19">
        <v>3</v>
      </c>
      <c r="D43" s="19">
        <v>7</v>
      </c>
      <c r="E43" s="19">
        <v>74</v>
      </c>
      <c r="F43" s="19">
        <v>156</v>
      </c>
      <c r="G43" s="19">
        <v>240</v>
      </c>
      <c r="H43" s="19">
        <v>0</v>
      </c>
      <c r="I43" s="19">
        <v>0</v>
      </c>
      <c r="J43" s="19">
        <v>0</v>
      </c>
      <c r="K43" s="19">
        <v>1</v>
      </c>
      <c r="L43" s="19">
        <v>1</v>
      </c>
      <c r="M43" s="19">
        <v>3</v>
      </c>
      <c r="N43" s="19">
        <v>7</v>
      </c>
      <c r="O43" s="19">
        <v>74</v>
      </c>
      <c r="P43" s="19">
        <v>157</v>
      </c>
      <c r="Q43" s="19">
        <v>241</v>
      </c>
    </row>
    <row r="44" spans="2:17" ht="20.100000000000001" customHeight="1" thickBot="1" x14ac:dyDescent="0.25">
      <c r="B44" s="4" t="s">
        <v>230</v>
      </c>
      <c r="C44" s="19">
        <v>9</v>
      </c>
      <c r="D44" s="19">
        <v>2</v>
      </c>
      <c r="E44" s="19">
        <v>505</v>
      </c>
      <c r="F44" s="19">
        <v>337</v>
      </c>
      <c r="G44" s="19">
        <v>853</v>
      </c>
      <c r="H44" s="19">
        <v>0</v>
      </c>
      <c r="I44" s="19">
        <v>2</v>
      </c>
      <c r="J44" s="19">
        <v>0</v>
      </c>
      <c r="K44" s="19">
        <v>1</v>
      </c>
      <c r="L44" s="19">
        <v>3</v>
      </c>
      <c r="M44" s="19">
        <v>9</v>
      </c>
      <c r="N44" s="19">
        <v>4</v>
      </c>
      <c r="O44" s="19">
        <v>505</v>
      </c>
      <c r="P44" s="19">
        <v>338</v>
      </c>
      <c r="Q44" s="19">
        <v>856</v>
      </c>
    </row>
    <row r="45" spans="2:17" ht="20.100000000000001" customHeight="1" thickBot="1" x14ac:dyDescent="0.25">
      <c r="B45" s="4" t="s">
        <v>231</v>
      </c>
      <c r="C45" s="19">
        <v>30</v>
      </c>
      <c r="D45" s="19">
        <v>52</v>
      </c>
      <c r="E45" s="19">
        <v>1276</v>
      </c>
      <c r="F45" s="19">
        <v>585</v>
      </c>
      <c r="G45" s="19">
        <v>1943</v>
      </c>
      <c r="H45" s="19">
        <v>0</v>
      </c>
      <c r="I45" s="19">
        <v>15</v>
      </c>
      <c r="J45" s="19">
        <v>0</v>
      </c>
      <c r="K45" s="19">
        <v>17</v>
      </c>
      <c r="L45" s="19">
        <v>32</v>
      </c>
      <c r="M45" s="19">
        <v>30</v>
      </c>
      <c r="N45" s="19">
        <v>67</v>
      </c>
      <c r="O45" s="19">
        <v>1276</v>
      </c>
      <c r="P45" s="19">
        <v>602</v>
      </c>
      <c r="Q45" s="19">
        <v>1975</v>
      </c>
    </row>
    <row r="46" spans="2:17" ht="20.100000000000001" customHeight="1" thickBot="1" x14ac:dyDescent="0.25">
      <c r="B46" s="4" t="s">
        <v>232</v>
      </c>
      <c r="C46" s="19">
        <v>2</v>
      </c>
      <c r="D46" s="19">
        <v>0</v>
      </c>
      <c r="E46" s="19">
        <v>228</v>
      </c>
      <c r="F46" s="19">
        <v>84</v>
      </c>
      <c r="G46" s="19">
        <v>314</v>
      </c>
      <c r="H46" s="19">
        <v>0</v>
      </c>
      <c r="I46" s="19">
        <v>0</v>
      </c>
      <c r="J46" s="19">
        <v>0</v>
      </c>
      <c r="K46" s="19">
        <v>1</v>
      </c>
      <c r="L46" s="19">
        <v>1</v>
      </c>
      <c r="M46" s="19">
        <v>2</v>
      </c>
      <c r="N46" s="19">
        <v>0</v>
      </c>
      <c r="O46" s="19">
        <v>228</v>
      </c>
      <c r="P46" s="19">
        <v>85</v>
      </c>
      <c r="Q46" s="19">
        <v>315</v>
      </c>
    </row>
    <row r="47" spans="2:17" ht="20.100000000000001" customHeight="1" thickBot="1" x14ac:dyDescent="0.25">
      <c r="B47" s="4" t="s">
        <v>233</v>
      </c>
      <c r="C47" s="19">
        <v>12</v>
      </c>
      <c r="D47" s="19">
        <v>35</v>
      </c>
      <c r="E47" s="19">
        <v>587</v>
      </c>
      <c r="F47" s="19">
        <v>1387</v>
      </c>
      <c r="G47" s="19">
        <v>2021</v>
      </c>
      <c r="H47" s="19">
        <v>0</v>
      </c>
      <c r="I47" s="19">
        <v>1</v>
      </c>
      <c r="J47" s="19">
        <v>0</v>
      </c>
      <c r="K47" s="19">
        <v>9</v>
      </c>
      <c r="L47" s="19">
        <v>10</v>
      </c>
      <c r="M47" s="19">
        <v>12</v>
      </c>
      <c r="N47" s="19">
        <v>36</v>
      </c>
      <c r="O47" s="19">
        <v>587</v>
      </c>
      <c r="P47" s="19">
        <v>1396</v>
      </c>
      <c r="Q47" s="19">
        <v>2031</v>
      </c>
    </row>
    <row r="48" spans="2:17" ht="20.100000000000001" customHeight="1" thickBot="1" x14ac:dyDescent="0.25">
      <c r="B48" s="4" t="s">
        <v>234</v>
      </c>
      <c r="C48" s="19">
        <v>4</v>
      </c>
      <c r="D48" s="19">
        <v>3</v>
      </c>
      <c r="E48" s="19">
        <v>32</v>
      </c>
      <c r="F48" s="19">
        <v>235</v>
      </c>
      <c r="G48" s="19">
        <v>274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4</v>
      </c>
      <c r="N48" s="19">
        <v>3</v>
      </c>
      <c r="O48" s="19">
        <v>32</v>
      </c>
      <c r="P48" s="19">
        <v>235</v>
      </c>
      <c r="Q48" s="19">
        <v>274</v>
      </c>
    </row>
    <row r="49" spans="2:17" ht="20.100000000000001" customHeight="1" thickBot="1" x14ac:dyDescent="0.25">
      <c r="B49" s="4" t="s">
        <v>235</v>
      </c>
      <c r="C49" s="19">
        <v>39</v>
      </c>
      <c r="D49" s="19">
        <v>11</v>
      </c>
      <c r="E49" s="19">
        <v>152</v>
      </c>
      <c r="F49" s="19">
        <v>156</v>
      </c>
      <c r="G49" s="19">
        <v>358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39</v>
      </c>
      <c r="N49" s="19">
        <v>11</v>
      </c>
      <c r="O49" s="19">
        <v>152</v>
      </c>
      <c r="P49" s="19">
        <v>156</v>
      </c>
      <c r="Q49" s="19">
        <v>358</v>
      </c>
    </row>
    <row r="50" spans="2:17" ht="20.100000000000001" customHeight="1" thickBot="1" x14ac:dyDescent="0.25">
      <c r="B50" s="4" t="s">
        <v>236</v>
      </c>
      <c r="C50" s="19">
        <v>15</v>
      </c>
      <c r="D50" s="19">
        <v>32</v>
      </c>
      <c r="E50" s="19">
        <v>182</v>
      </c>
      <c r="F50" s="19">
        <v>265</v>
      </c>
      <c r="G50" s="19">
        <v>494</v>
      </c>
      <c r="H50" s="19">
        <v>0</v>
      </c>
      <c r="I50" s="19">
        <v>2</v>
      </c>
      <c r="J50" s="19">
        <v>0</v>
      </c>
      <c r="K50" s="19">
        <v>3</v>
      </c>
      <c r="L50" s="19">
        <v>5</v>
      </c>
      <c r="M50" s="19">
        <v>15</v>
      </c>
      <c r="N50" s="19">
        <v>34</v>
      </c>
      <c r="O50" s="19">
        <v>182</v>
      </c>
      <c r="P50" s="19">
        <v>268</v>
      </c>
      <c r="Q50" s="19">
        <v>499</v>
      </c>
    </row>
    <row r="51" spans="2:17" ht="20.100000000000001" customHeight="1" thickBot="1" x14ac:dyDescent="0.25">
      <c r="B51" s="4" t="s">
        <v>237</v>
      </c>
      <c r="C51" s="19">
        <v>0</v>
      </c>
      <c r="D51" s="19">
        <v>13</v>
      </c>
      <c r="E51" s="19">
        <v>9</v>
      </c>
      <c r="F51" s="19">
        <v>172</v>
      </c>
      <c r="G51" s="19">
        <v>194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13</v>
      </c>
      <c r="O51" s="19">
        <v>9</v>
      </c>
      <c r="P51" s="19">
        <v>172</v>
      </c>
      <c r="Q51" s="19">
        <v>194</v>
      </c>
    </row>
    <row r="52" spans="2:17" ht="20.100000000000001" customHeight="1" thickBot="1" x14ac:dyDescent="0.25">
      <c r="B52" s="4" t="s">
        <v>238</v>
      </c>
      <c r="C52" s="19">
        <v>0</v>
      </c>
      <c r="D52" s="19">
        <v>0</v>
      </c>
      <c r="E52" s="19">
        <v>35</v>
      </c>
      <c r="F52" s="19">
        <v>137</v>
      </c>
      <c r="G52" s="19">
        <v>172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35</v>
      </c>
      <c r="P52" s="19">
        <v>137</v>
      </c>
      <c r="Q52" s="19">
        <v>172</v>
      </c>
    </row>
    <row r="53" spans="2:17" ht="20.100000000000001" customHeight="1" thickBot="1" x14ac:dyDescent="0.25">
      <c r="B53" s="4" t="s">
        <v>239</v>
      </c>
      <c r="C53" s="19">
        <v>3</v>
      </c>
      <c r="D53" s="19">
        <v>1</v>
      </c>
      <c r="E53" s="19">
        <v>166</v>
      </c>
      <c r="F53" s="19">
        <v>184</v>
      </c>
      <c r="G53" s="19">
        <v>354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3</v>
      </c>
      <c r="N53" s="19">
        <v>1</v>
      </c>
      <c r="O53" s="19">
        <v>166</v>
      </c>
      <c r="P53" s="19">
        <v>184</v>
      </c>
      <c r="Q53" s="19">
        <v>354</v>
      </c>
    </row>
    <row r="54" spans="2:17" ht="20.100000000000001" customHeight="1" thickBot="1" x14ac:dyDescent="0.25">
      <c r="B54" s="4" t="s">
        <v>240</v>
      </c>
      <c r="C54" s="19">
        <v>29</v>
      </c>
      <c r="D54" s="19">
        <v>54</v>
      </c>
      <c r="E54" s="19">
        <v>1781</v>
      </c>
      <c r="F54" s="19">
        <v>3437</v>
      </c>
      <c r="G54" s="19">
        <v>5301</v>
      </c>
      <c r="H54" s="19">
        <v>0</v>
      </c>
      <c r="I54" s="19">
        <v>3</v>
      </c>
      <c r="J54" s="19">
        <v>0</v>
      </c>
      <c r="K54" s="19">
        <v>41</v>
      </c>
      <c r="L54" s="19">
        <v>44</v>
      </c>
      <c r="M54" s="19">
        <v>29</v>
      </c>
      <c r="N54" s="19">
        <v>57</v>
      </c>
      <c r="O54" s="19">
        <v>1781</v>
      </c>
      <c r="P54" s="19">
        <v>3478</v>
      </c>
      <c r="Q54" s="19">
        <v>5345</v>
      </c>
    </row>
    <row r="55" spans="2:17" ht="20.100000000000001" customHeight="1" thickBot="1" x14ac:dyDescent="0.25">
      <c r="B55" s="4" t="s">
        <v>241</v>
      </c>
      <c r="C55" s="19">
        <v>17</v>
      </c>
      <c r="D55" s="19">
        <v>4</v>
      </c>
      <c r="E55" s="19">
        <v>521</v>
      </c>
      <c r="F55" s="19">
        <v>277</v>
      </c>
      <c r="G55" s="19">
        <v>819</v>
      </c>
      <c r="H55" s="19">
        <v>0</v>
      </c>
      <c r="I55" s="19">
        <v>0</v>
      </c>
      <c r="J55" s="19">
        <v>0</v>
      </c>
      <c r="K55" s="19">
        <v>1</v>
      </c>
      <c r="L55" s="19">
        <v>1</v>
      </c>
      <c r="M55" s="19">
        <v>17</v>
      </c>
      <c r="N55" s="19">
        <v>4</v>
      </c>
      <c r="O55" s="19">
        <v>521</v>
      </c>
      <c r="P55" s="19">
        <v>278</v>
      </c>
      <c r="Q55" s="19">
        <v>820</v>
      </c>
    </row>
    <row r="56" spans="2:17" ht="20.100000000000001" customHeight="1" thickBot="1" x14ac:dyDescent="0.25">
      <c r="B56" s="4" t="s">
        <v>242</v>
      </c>
      <c r="C56" s="19">
        <v>0</v>
      </c>
      <c r="D56" s="19">
        <v>0</v>
      </c>
      <c r="E56" s="19">
        <v>45</v>
      </c>
      <c r="F56" s="19">
        <v>205</v>
      </c>
      <c r="G56" s="19">
        <v>250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45</v>
      </c>
      <c r="P56" s="19">
        <v>205</v>
      </c>
      <c r="Q56" s="19">
        <v>250</v>
      </c>
    </row>
    <row r="57" spans="2:17" ht="20.100000000000001" customHeight="1" thickBot="1" x14ac:dyDescent="0.25">
      <c r="B57" s="4" t="s">
        <v>243</v>
      </c>
      <c r="C57" s="19">
        <v>0</v>
      </c>
      <c r="D57" s="19">
        <v>0</v>
      </c>
      <c r="E57" s="19">
        <v>31</v>
      </c>
      <c r="F57" s="19">
        <v>179</v>
      </c>
      <c r="G57" s="19">
        <v>210</v>
      </c>
      <c r="H57" s="19">
        <v>0</v>
      </c>
      <c r="I57" s="19">
        <v>0</v>
      </c>
      <c r="J57" s="19">
        <v>0</v>
      </c>
      <c r="K57" s="19">
        <v>2</v>
      </c>
      <c r="L57" s="19">
        <v>2</v>
      </c>
      <c r="M57" s="19">
        <v>0</v>
      </c>
      <c r="N57" s="19">
        <v>0</v>
      </c>
      <c r="O57" s="19">
        <v>31</v>
      </c>
      <c r="P57" s="19">
        <v>181</v>
      </c>
      <c r="Q57" s="19">
        <v>212</v>
      </c>
    </row>
    <row r="58" spans="2:17" ht="20.100000000000001" customHeight="1" thickBot="1" x14ac:dyDescent="0.25">
      <c r="B58" s="4" t="s">
        <v>269</v>
      </c>
      <c r="C58" s="19">
        <v>1</v>
      </c>
      <c r="D58" s="19">
        <v>2</v>
      </c>
      <c r="E58" s="19">
        <v>48</v>
      </c>
      <c r="F58" s="19">
        <v>362</v>
      </c>
      <c r="G58" s="19">
        <v>413</v>
      </c>
      <c r="H58" s="19">
        <v>0</v>
      </c>
      <c r="I58" s="19">
        <v>0</v>
      </c>
      <c r="J58" s="19">
        <v>0</v>
      </c>
      <c r="K58" s="19">
        <v>1</v>
      </c>
      <c r="L58" s="19">
        <v>1</v>
      </c>
      <c r="M58" s="19">
        <v>1</v>
      </c>
      <c r="N58" s="19">
        <v>2</v>
      </c>
      <c r="O58" s="19">
        <v>48</v>
      </c>
      <c r="P58" s="19">
        <v>363</v>
      </c>
      <c r="Q58" s="19">
        <v>414</v>
      </c>
    </row>
    <row r="59" spans="2:17" ht="20.100000000000001" customHeight="1" thickBot="1" x14ac:dyDescent="0.25">
      <c r="B59" s="4" t="s">
        <v>245</v>
      </c>
      <c r="C59" s="19">
        <v>0</v>
      </c>
      <c r="D59" s="19">
        <v>0</v>
      </c>
      <c r="E59" s="19">
        <v>334</v>
      </c>
      <c r="F59" s="19">
        <v>462</v>
      </c>
      <c r="G59" s="19">
        <v>796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334</v>
      </c>
      <c r="P59" s="19">
        <v>462</v>
      </c>
      <c r="Q59" s="19">
        <v>796</v>
      </c>
    </row>
    <row r="60" spans="2:17" ht="20.100000000000001" customHeight="1" thickBot="1" x14ac:dyDescent="0.25">
      <c r="B60" s="4" t="s">
        <v>246</v>
      </c>
      <c r="C60" s="19">
        <v>1</v>
      </c>
      <c r="D60" s="19">
        <v>0</v>
      </c>
      <c r="E60" s="19">
        <v>83</v>
      </c>
      <c r="F60" s="19">
        <v>103</v>
      </c>
      <c r="G60" s="19">
        <v>187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</v>
      </c>
      <c r="N60" s="19">
        <v>0</v>
      </c>
      <c r="O60" s="19">
        <v>83</v>
      </c>
      <c r="P60" s="19">
        <v>103</v>
      </c>
      <c r="Q60" s="19">
        <v>187</v>
      </c>
    </row>
    <row r="61" spans="2:17" ht="20.100000000000001" customHeight="1" thickBot="1" x14ac:dyDescent="0.25">
      <c r="B61" s="7" t="s">
        <v>22</v>
      </c>
      <c r="C61" s="47">
        <f>SUM(C11:C60)</f>
        <v>390</v>
      </c>
      <c r="D61" s="47">
        <f t="shared" ref="D61:Q61" si="0">SUM(D11:D60)</f>
        <v>405</v>
      </c>
      <c r="E61" s="47">
        <f t="shared" si="0"/>
        <v>15098</v>
      </c>
      <c r="F61" s="47">
        <f t="shared" si="0"/>
        <v>16899</v>
      </c>
      <c r="G61" s="47">
        <f t="shared" si="0"/>
        <v>32792</v>
      </c>
      <c r="H61" s="47">
        <f t="shared" si="0"/>
        <v>0</v>
      </c>
      <c r="I61" s="47">
        <f t="shared" si="0"/>
        <v>32</v>
      </c>
      <c r="J61" s="47">
        <f t="shared" si="0"/>
        <v>0</v>
      </c>
      <c r="K61" s="47">
        <f t="shared" si="0"/>
        <v>126</v>
      </c>
      <c r="L61" s="47">
        <f t="shared" si="0"/>
        <v>158</v>
      </c>
      <c r="M61" s="47">
        <f t="shared" si="0"/>
        <v>390</v>
      </c>
      <c r="N61" s="47">
        <f t="shared" si="0"/>
        <v>437</v>
      </c>
      <c r="O61" s="47">
        <f t="shared" si="0"/>
        <v>15098</v>
      </c>
      <c r="P61" s="47">
        <f t="shared" si="0"/>
        <v>17025</v>
      </c>
      <c r="Q61" s="47">
        <f t="shared" si="0"/>
        <v>32950</v>
      </c>
    </row>
    <row r="63" spans="2:17" x14ac:dyDescent="0.2">
      <c r="C63" s="50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2:11" ht="44.25" customHeight="1" thickBot="1" x14ac:dyDescent="0.25">
      <c r="B9" s="13"/>
      <c r="C9" s="74" t="s">
        <v>110</v>
      </c>
      <c r="D9" s="74"/>
      <c r="E9" s="80"/>
      <c r="F9" s="77" t="s">
        <v>109</v>
      </c>
      <c r="G9" s="74"/>
      <c r="H9" s="80"/>
      <c r="I9" s="77" t="s">
        <v>111</v>
      </c>
      <c r="J9" s="74"/>
      <c r="K9" s="80"/>
    </row>
    <row r="10" spans="2:11" ht="42" customHeight="1" thickBot="1" x14ac:dyDescent="0.25">
      <c r="B10" s="11"/>
      <c r="C10" s="16" t="s">
        <v>112</v>
      </c>
      <c r="D10" s="17" t="s">
        <v>113</v>
      </c>
      <c r="E10" s="17" t="s">
        <v>35</v>
      </c>
      <c r="F10" s="17" t="s">
        <v>112</v>
      </c>
      <c r="G10" s="17" t="s">
        <v>113</v>
      </c>
      <c r="H10" s="17" t="s">
        <v>35</v>
      </c>
      <c r="I10" s="17" t="s">
        <v>112</v>
      </c>
      <c r="J10" s="17" t="s">
        <v>113</v>
      </c>
      <c r="K10" s="17" t="s">
        <v>35</v>
      </c>
    </row>
    <row r="11" spans="2:11" ht="20.100000000000001" customHeight="1" thickBot="1" x14ac:dyDescent="0.25">
      <c r="B11" s="3" t="s">
        <v>197</v>
      </c>
      <c r="C11" s="18">
        <v>2</v>
      </c>
      <c r="D11" s="18">
        <v>0</v>
      </c>
      <c r="E11" s="18">
        <v>2</v>
      </c>
      <c r="F11" s="18">
        <v>1</v>
      </c>
      <c r="G11" s="18">
        <v>0</v>
      </c>
      <c r="H11" s="18">
        <v>1</v>
      </c>
      <c r="I11" s="18">
        <v>3</v>
      </c>
      <c r="J11" s="18">
        <v>0</v>
      </c>
      <c r="K11" s="18">
        <v>3</v>
      </c>
    </row>
    <row r="12" spans="2:11" ht="20.100000000000001" customHeight="1" thickBot="1" x14ac:dyDescent="0.25">
      <c r="B12" s="4" t="s">
        <v>198</v>
      </c>
      <c r="C12" s="19">
        <v>2</v>
      </c>
      <c r="D12" s="19">
        <v>1</v>
      </c>
      <c r="E12" s="19">
        <v>3</v>
      </c>
      <c r="F12" s="19">
        <v>9</v>
      </c>
      <c r="G12" s="19">
        <v>1</v>
      </c>
      <c r="H12" s="19">
        <v>10</v>
      </c>
      <c r="I12" s="19">
        <v>11</v>
      </c>
      <c r="J12" s="19">
        <v>2</v>
      </c>
      <c r="K12" s="19">
        <v>13</v>
      </c>
    </row>
    <row r="13" spans="2:11" ht="20.100000000000001" customHeight="1" thickBot="1" x14ac:dyDescent="0.25">
      <c r="B13" s="4" t="s">
        <v>199</v>
      </c>
      <c r="C13" s="19">
        <v>2</v>
      </c>
      <c r="D13" s="19">
        <v>0</v>
      </c>
      <c r="E13" s="19">
        <v>2</v>
      </c>
      <c r="F13" s="19">
        <v>7</v>
      </c>
      <c r="G13" s="19">
        <v>0</v>
      </c>
      <c r="H13" s="19">
        <v>7</v>
      </c>
      <c r="I13" s="19">
        <v>9</v>
      </c>
      <c r="J13" s="19">
        <v>0</v>
      </c>
      <c r="K13" s="19">
        <v>9</v>
      </c>
    </row>
    <row r="14" spans="2:11" ht="20.100000000000001" customHeight="1" thickBot="1" x14ac:dyDescent="0.25">
      <c r="B14" s="4" t="s">
        <v>200</v>
      </c>
      <c r="C14" s="19">
        <v>2</v>
      </c>
      <c r="D14" s="19">
        <v>0</v>
      </c>
      <c r="E14" s="19">
        <v>2</v>
      </c>
      <c r="F14" s="19">
        <v>5</v>
      </c>
      <c r="G14" s="19">
        <v>0</v>
      </c>
      <c r="H14" s="19">
        <v>5</v>
      </c>
      <c r="I14" s="19">
        <v>7</v>
      </c>
      <c r="J14" s="19">
        <v>0</v>
      </c>
      <c r="K14" s="19">
        <v>7</v>
      </c>
    </row>
    <row r="15" spans="2:11" ht="20.100000000000001" customHeight="1" thickBot="1" x14ac:dyDescent="0.25">
      <c r="B15" s="4" t="s">
        <v>201</v>
      </c>
      <c r="C15" s="19">
        <v>0</v>
      </c>
      <c r="D15" s="19">
        <v>0</v>
      </c>
      <c r="E15" s="19">
        <v>0</v>
      </c>
      <c r="F15" s="19">
        <v>6</v>
      </c>
      <c r="G15" s="19">
        <v>1</v>
      </c>
      <c r="H15" s="19">
        <v>7</v>
      </c>
      <c r="I15" s="19">
        <v>6</v>
      </c>
      <c r="J15" s="19">
        <v>1</v>
      </c>
      <c r="K15" s="19">
        <v>7</v>
      </c>
    </row>
    <row r="16" spans="2:11" ht="20.100000000000001" customHeight="1" thickBot="1" x14ac:dyDescent="0.25">
      <c r="B16" s="4" t="s">
        <v>202</v>
      </c>
      <c r="C16" s="19">
        <v>1</v>
      </c>
      <c r="D16" s="19">
        <v>0</v>
      </c>
      <c r="E16" s="19">
        <v>1</v>
      </c>
      <c r="F16" s="19">
        <v>0</v>
      </c>
      <c r="G16" s="19">
        <v>0</v>
      </c>
      <c r="H16" s="19">
        <v>0</v>
      </c>
      <c r="I16" s="19">
        <v>1</v>
      </c>
      <c r="J16" s="19">
        <v>0</v>
      </c>
      <c r="K16" s="19">
        <v>1</v>
      </c>
    </row>
    <row r="17" spans="2:11" ht="20.100000000000001" customHeight="1" thickBot="1" x14ac:dyDescent="0.25">
      <c r="B17" s="4" t="s">
        <v>203</v>
      </c>
      <c r="C17" s="19">
        <v>5</v>
      </c>
      <c r="D17" s="19">
        <v>0</v>
      </c>
      <c r="E17" s="19">
        <v>5</v>
      </c>
      <c r="F17" s="19">
        <v>3</v>
      </c>
      <c r="G17" s="19">
        <v>0</v>
      </c>
      <c r="H17" s="19">
        <v>3</v>
      </c>
      <c r="I17" s="19">
        <v>8</v>
      </c>
      <c r="J17" s="19">
        <v>0</v>
      </c>
      <c r="K17" s="19">
        <v>8</v>
      </c>
    </row>
    <row r="18" spans="2:11" ht="20.100000000000001" customHeight="1" thickBot="1" x14ac:dyDescent="0.25">
      <c r="B18" s="4" t="s">
        <v>204</v>
      </c>
      <c r="C18" s="19">
        <v>3</v>
      </c>
      <c r="D18" s="19">
        <v>1</v>
      </c>
      <c r="E18" s="19">
        <v>4</v>
      </c>
      <c r="F18" s="19">
        <v>2</v>
      </c>
      <c r="G18" s="19">
        <v>0</v>
      </c>
      <c r="H18" s="19">
        <v>2</v>
      </c>
      <c r="I18" s="19">
        <v>5</v>
      </c>
      <c r="J18" s="19">
        <v>1</v>
      </c>
      <c r="K18" s="19">
        <v>6</v>
      </c>
    </row>
    <row r="19" spans="2:11" ht="20.100000000000001" customHeight="1" thickBot="1" x14ac:dyDescent="0.25">
      <c r="B19" s="4" t="s">
        <v>205</v>
      </c>
      <c r="C19" s="19">
        <v>0</v>
      </c>
      <c r="D19" s="19">
        <v>0</v>
      </c>
      <c r="E19" s="19">
        <v>0</v>
      </c>
      <c r="F19" s="19">
        <v>2</v>
      </c>
      <c r="G19" s="19">
        <v>0</v>
      </c>
      <c r="H19" s="19">
        <v>2</v>
      </c>
      <c r="I19" s="19">
        <v>2</v>
      </c>
      <c r="J19" s="19">
        <v>0</v>
      </c>
      <c r="K19" s="19">
        <v>2</v>
      </c>
    </row>
    <row r="20" spans="2:11" ht="20.100000000000001" customHeight="1" thickBot="1" x14ac:dyDescent="0.25">
      <c r="B20" s="4" t="s">
        <v>206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2:11" ht="20.100000000000001" customHeight="1" thickBot="1" x14ac:dyDescent="0.25">
      <c r="B21" s="4" t="s">
        <v>207</v>
      </c>
      <c r="C21" s="19">
        <v>4</v>
      </c>
      <c r="D21" s="19">
        <v>0</v>
      </c>
      <c r="E21" s="19">
        <v>4</v>
      </c>
      <c r="F21" s="19">
        <v>5</v>
      </c>
      <c r="G21" s="19">
        <v>1</v>
      </c>
      <c r="H21" s="19">
        <v>6</v>
      </c>
      <c r="I21" s="19">
        <v>9</v>
      </c>
      <c r="J21" s="19">
        <v>1</v>
      </c>
      <c r="K21" s="19">
        <v>10</v>
      </c>
    </row>
    <row r="22" spans="2:11" ht="20.100000000000001" customHeight="1" thickBot="1" x14ac:dyDescent="0.25">
      <c r="B22" s="4" t="s">
        <v>208</v>
      </c>
      <c r="C22" s="19">
        <v>3</v>
      </c>
      <c r="D22" s="19">
        <v>0</v>
      </c>
      <c r="E22" s="19">
        <v>3</v>
      </c>
      <c r="F22" s="19">
        <v>5</v>
      </c>
      <c r="G22" s="19">
        <v>0</v>
      </c>
      <c r="H22" s="19">
        <v>5</v>
      </c>
      <c r="I22" s="19">
        <v>8</v>
      </c>
      <c r="J22" s="19">
        <v>0</v>
      </c>
      <c r="K22" s="19">
        <v>8</v>
      </c>
    </row>
    <row r="23" spans="2:11" ht="20.100000000000001" customHeight="1" thickBot="1" x14ac:dyDescent="0.25">
      <c r="B23" s="4" t="s">
        <v>209</v>
      </c>
      <c r="C23" s="19">
        <v>1</v>
      </c>
      <c r="D23" s="19">
        <v>0</v>
      </c>
      <c r="E23" s="19">
        <v>1</v>
      </c>
      <c r="F23" s="19">
        <v>5</v>
      </c>
      <c r="G23" s="19">
        <v>3</v>
      </c>
      <c r="H23" s="19">
        <v>8</v>
      </c>
      <c r="I23" s="19">
        <v>6</v>
      </c>
      <c r="J23" s="19">
        <v>3</v>
      </c>
      <c r="K23" s="19">
        <v>9</v>
      </c>
    </row>
    <row r="24" spans="2:11" ht="20.100000000000001" customHeight="1" thickBot="1" x14ac:dyDescent="0.25">
      <c r="B24" s="4" t="s">
        <v>210</v>
      </c>
      <c r="C24" s="19">
        <v>3</v>
      </c>
      <c r="D24" s="19">
        <v>0</v>
      </c>
      <c r="E24" s="19">
        <v>3</v>
      </c>
      <c r="F24" s="19">
        <v>1</v>
      </c>
      <c r="G24" s="19">
        <v>1</v>
      </c>
      <c r="H24" s="19">
        <v>2</v>
      </c>
      <c r="I24" s="19">
        <v>4</v>
      </c>
      <c r="J24" s="19">
        <v>1</v>
      </c>
      <c r="K24" s="19">
        <v>5</v>
      </c>
    </row>
    <row r="25" spans="2:11" ht="20.100000000000001" customHeight="1" thickBot="1" x14ac:dyDescent="0.25">
      <c r="B25" s="4" t="s">
        <v>211</v>
      </c>
      <c r="C25" s="19">
        <v>1</v>
      </c>
      <c r="D25" s="19">
        <v>0</v>
      </c>
      <c r="E25" s="19">
        <v>1</v>
      </c>
      <c r="F25" s="19">
        <v>0</v>
      </c>
      <c r="G25" s="19">
        <v>1</v>
      </c>
      <c r="H25" s="19">
        <v>1</v>
      </c>
      <c r="I25" s="19">
        <v>1</v>
      </c>
      <c r="J25" s="19">
        <v>1</v>
      </c>
      <c r="K25" s="19">
        <v>2</v>
      </c>
    </row>
    <row r="26" spans="2:11" ht="20.100000000000001" customHeight="1" thickBot="1" x14ac:dyDescent="0.25">
      <c r="B26" s="5" t="s">
        <v>212</v>
      </c>
      <c r="C26" s="27">
        <v>0</v>
      </c>
      <c r="D26" s="27">
        <v>0</v>
      </c>
      <c r="E26" s="27">
        <v>0</v>
      </c>
      <c r="F26" s="27">
        <v>2</v>
      </c>
      <c r="G26" s="27">
        <v>0</v>
      </c>
      <c r="H26" s="27">
        <v>2</v>
      </c>
      <c r="I26" s="27">
        <v>2</v>
      </c>
      <c r="J26" s="27">
        <v>0</v>
      </c>
      <c r="K26" s="27">
        <v>2</v>
      </c>
    </row>
    <row r="27" spans="2:11" ht="20.100000000000001" customHeight="1" thickBot="1" x14ac:dyDescent="0.25">
      <c r="B27" s="6" t="s">
        <v>213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214</v>
      </c>
      <c r="C28" s="29">
        <v>0</v>
      </c>
      <c r="D28" s="29">
        <v>0</v>
      </c>
      <c r="E28" s="29">
        <v>0</v>
      </c>
      <c r="F28" s="29">
        <v>1</v>
      </c>
      <c r="G28" s="29">
        <v>0</v>
      </c>
      <c r="H28" s="29">
        <v>1</v>
      </c>
      <c r="I28" s="29">
        <v>1</v>
      </c>
      <c r="J28" s="29">
        <v>0</v>
      </c>
      <c r="K28" s="29">
        <v>1</v>
      </c>
    </row>
    <row r="29" spans="2:11" ht="20.100000000000001" customHeight="1" thickBot="1" x14ac:dyDescent="0.25">
      <c r="B29" s="4" t="s">
        <v>215</v>
      </c>
      <c r="C29" s="28">
        <v>2</v>
      </c>
      <c r="D29" s="28">
        <v>0</v>
      </c>
      <c r="E29" s="28">
        <v>2</v>
      </c>
      <c r="F29" s="28">
        <v>3</v>
      </c>
      <c r="G29" s="28">
        <v>0</v>
      </c>
      <c r="H29" s="28">
        <v>3</v>
      </c>
      <c r="I29" s="28">
        <v>5</v>
      </c>
      <c r="J29" s="28">
        <v>0</v>
      </c>
      <c r="K29" s="28">
        <v>5</v>
      </c>
    </row>
    <row r="30" spans="2:11" ht="20.100000000000001" customHeight="1" thickBot="1" x14ac:dyDescent="0.25">
      <c r="B30" s="4" t="s">
        <v>216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2:11" ht="20.100000000000001" customHeight="1" thickBot="1" x14ac:dyDescent="0.25">
      <c r="B31" s="4" t="s">
        <v>217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2:11" ht="20.100000000000001" customHeight="1" thickBot="1" x14ac:dyDescent="0.25">
      <c r="B32" s="4" t="s">
        <v>218</v>
      </c>
      <c r="C32" s="19">
        <v>0</v>
      </c>
      <c r="D32" s="19">
        <v>0</v>
      </c>
      <c r="E32" s="19">
        <v>0</v>
      </c>
      <c r="F32" s="19">
        <v>2</v>
      </c>
      <c r="G32" s="19">
        <v>0</v>
      </c>
      <c r="H32" s="19">
        <v>2</v>
      </c>
      <c r="I32" s="19">
        <v>2</v>
      </c>
      <c r="J32" s="19">
        <v>0</v>
      </c>
      <c r="K32" s="19">
        <v>2</v>
      </c>
    </row>
    <row r="33" spans="2:11" ht="20.100000000000001" customHeight="1" thickBot="1" x14ac:dyDescent="0.25">
      <c r="B33" s="4" t="s">
        <v>219</v>
      </c>
      <c r="C33" s="19">
        <v>0</v>
      </c>
      <c r="D33" s="19">
        <v>1</v>
      </c>
      <c r="E33" s="19">
        <v>1</v>
      </c>
      <c r="F33" s="19">
        <v>0</v>
      </c>
      <c r="G33" s="19">
        <v>0</v>
      </c>
      <c r="H33" s="19">
        <v>0</v>
      </c>
      <c r="I33" s="19">
        <v>0</v>
      </c>
      <c r="J33" s="19">
        <v>1</v>
      </c>
      <c r="K33" s="19">
        <v>1</v>
      </c>
    </row>
    <row r="34" spans="2:11" ht="20.100000000000001" customHeight="1" thickBot="1" x14ac:dyDescent="0.25">
      <c r="B34" s="4" t="s">
        <v>220</v>
      </c>
      <c r="C34" s="19">
        <v>2</v>
      </c>
      <c r="D34" s="19">
        <v>0</v>
      </c>
      <c r="E34" s="19">
        <v>2</v>
      </c>
      <c r="F34" s="19">
        <v>1</v>
      </c>
      <c r="G34" s="19">
        <v>0</v>
      </c>
      <c r="H34" s="19">
        <v>1</v>
      </c>
      <c r="I34" s="19">
        <v>3</v>
      </c>
      <c r="J34" s="19">
        <v>0</v>
      </c>
      <c r="K34" s="19">
        <v>3</v>
      </c>
    </row>
    <row r="35" spans="2:11" ht="20.100000000000001" customHeight="1" thickBot="1" x14ac:dyDescent="0.25">
      <c r="B35" s="4" t="s">
        <v>221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2:11" ht="20.100000000000001" customHeight="1" thickBot="1" x14ac:dyDescent="0.25">
      <c r="B36" s="4" t="s">
        <v>222</v>
      </c>
      <c r="C36" s="19">
        <v>1</v>
      </c>
      <c r="D36" s="19">
        <v>0</v>
      </c>
      <c r="E36" s="19">
        <v>1</v>
      </c>
      <c r="F36" s="19">
        <v>0</v>
      </c>
      <c r="G36" s="19">
        <v>0</v>
      </c>
      <c r="H36" s="19">
        <v>0</v>
      </c>
      <c r="I36" s="19">
        <v>1</v>
      </c>
      <c r="J36" s="19">
        <v>0</v>
      </c>
      <c r="K36" s="19">
        <v>1</v>
      </c>
    </row>
    <row r="37" spans="2:11" ht="20.100000000000001" customHeight="1" thickBot="1" x14ac:dyDescent="0.25">
      <c r="B37" s="4" t="s">
        <v>223</v>
      </c>
      <c r="C37" s="19">
        <v>1</v>
      </c>
      <c r="D37" s="19">
        <v>0</v>
      </c>
      <c r="E37" s="19">
        <v>1</v>
      </c>
      <c r="F37" s="19">
        <v>1</v>
      </c>
      <c r="G37" s="19">
        <v>0</v>
      </c>
      <c r="H37" s="19">
        <v>1</v>
      </c>
      <c r="I37" s="19">
        <v>2</v>
      </c>
      <c r="J37" s="19">
        <v>0</v>
      </c>
      <c r="K37" s="19">
        <v>2</v>
      </c>
    </row>
    <row r="38" spans="2:11" ht="20.100000000000001" customHeight="1" thickBot="1" x14ac:dyDescent="0.25">
      <c r="B38" s="4" t="s">
        <v>224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2:11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2:11" ht="20.100000000000001" customHeight="1" thickBot="1" x14ac:dyDescent="0.25">
      <c r="B40" s="4" t="s">
        <v>226</v>
      </c>
      <c r="C40" s="19">
        <v>1</v>
      </c>
      <c r="D40" s="19">
        <v>0</v>
      </c>
      <c r="E40" s="19">
        <v>1</v>
      </c>
      <c r="F40" s="19">
        <v>0</v>
      </c>
      <c r="G40" s="19">
        <v>0</v>
      </c>
      <c r="H40" s="19">
        <v>0</v>
      </c>
      <c r="I40" s="19">
        <v>1</v>
      </c>
      <c r="J40" s="19">
        <v>0</v>
      </c>
      <c r="K40" s="19">
        <v>1</v>
      </c>
    </row>
    <row r="41" spans="2:11" ht="20.100000000000001" customHeight="1" thickBot="1" x14ac:dyDescent="0.25">
      <c r="B41" s="4" t="s">
        <v>227</v>
      </c>
      <c r="C41" s="19">
        <v>18</v>
      </c>
      <c r="D41" s="19">
        <v>3</v>
      </c>
      <c r="E41" s="19">
        <v>21</v>
      </c>
      <c r="F41" s="19">
        <v>45</v>
      </c>
      <c r="G41" s="19">
        <v>30</v>
      </c>
      <c r="H41" s="19">
        <v>75</v>
      </c>
      <c r="I41" s="19">
        <v>63</v>
      </c>
      <c r="J41" s="19">
        <v>33</v>
      </c>
      <c r="K41" s="19">
        <v>96</v>
      </c>
    </row>
    <row r="42" spans="2:11" ht="20.100000000000001" customHeight="1" thickBot="1" x14ac:dyDescent="0.25">
      <c r="B42" s="4" t="s">
        <v>228</v>
      </c>
      <c r="C42" s="19">
        <v>3</v>
      </c>
      <c r="D42" s="19">
        <v>2</v>
      </c>
      <c r="E42" s="19">
        <v>5</v>
      </c>
      <c r="F42" s="19">
        <v>2</v>
      </c>
      <c r="G42" s="19">
        <v>1</v>
      </c>
      <c r="H42" s="19">
        <v>3</v>
      </c>
      <c r="I42" s="19">
        <v>5</v>
      </c>
      <c r="J42" s="19">
        <v>3</v>
      </c>
      <c r="K42" s="19">
        <v>8</v>
      </c>
    </row>
    <row r="43" spans="2:11" ht="20.100000000000001" customHeight="1" thickBot="1" x14ac:dyDescent="0.25">
      <c r="B43" s="4" t="s">
        <v>229</v>
      </c>
      <c r="C43" s="19">
        <v>0</v>
      </c>
      <c r="D43" s="19">
        <v>0</v>
      </c>
      <c r="E43" s="19">
        <v>0</v>
      </c>
      <c r="F43" s="19">
        <v>1</v>
      </c>
      <c r="G43" s="19">
        <v>0</v>
      </c>
      <c r="H43" s="19">
        <v>1</v>
      </c>
      <c r="I43" s="19">
        <v>1</v>
      </c>
      <c r="J43" s="19">
        <v>0</v>
      </c>
      <c r="K43" s="19">
        <v>1</v>
      </c>
    </row>
    <row r="44" spans="2:11" ht="20.100000000000001" customHeight="1" thickBot="1" x14ac:dyDescent="0.25">
      <c r="B44" s="4" t="s">
        <v>230</v>
      </c>
      <c r="C44" s="19">
        <v>10</v>
      </c>
      <c r="D44" s="19">
        <v>0</v>
      </c>
      <c r="E44" s="19">
        <v>10</v>
      </c>
      <c r="F44" s="19">
        <v>22</v>
      </c>
      <c r="G44" s="19">
        <v>7</v>
      </c>
      <c r="H44" s="19">
        <v>29</v>
      </c>
      <c r="I44" s="19">
        <v>32</v>
      </c>
      <c r="J44" s="19">
        <v>7</v>
      </c>
      <c r="K44" s="19">
        <v>39</v>
      </c>
    </row>
    <row r="45" spans="2:11" ht="20.100000000000001" customHeight="1" thickBot="1" x14ac:dyDescent="0.25">
      <c r="B45" s="4" t="s">
        <v>231</v>
      </c>
      <c r="C45" s="19">
        <v>16</v>
      </c>
      <c r="D45" s="19">
        <v>0</v>
      </c>
      <c r="E45" s="19">
        <v>16</v>
      </c>
      <c r="F45" s="19">
        <v>13</v>
      </c>
      <c r="G45" s="19">
        <v>1</v>
      </c>
      <c r="H45" s="19">
        <v>14</v>
      </c>
      <c r="I45" s="19">
        <v>29</v>
      </c>
      <c r="J45" s="19">
        <v>1</v>
      </c>
      <c r="K45" s="19">
        <v>30</v>
      </c>
    </row>
    <row r="46" spans="2:11" ht="20.100000000000001" customHeight="1" thickBot="1" x14ac:dyDescent="0.25">
      <c r="B46" s="4" t="s">
        <v>232</v>
      </c>
      <c r="C46" s="19">
        <v>1</v>
      </c>
      <c r="D46" s="19">
        <v>0</v>
      </c>
      <c r="E46" s="19">
        <v>1</v>
      </c>
      <c r="F46" s="19">
        <v>0</v>
      </c>
      <c r="G46" s="19">
        <v>0</v>
      </c>
      <c r="H46" s="19">
        <v>0</v>
      </c>
      <c r="I46" s="19">
        <v>1</v>
      </c>
      <c r="J46" s="19">
        <v>0</v>
      </c>
      <c r="K46" s="19">
        <v>1</v>
      </c>
    </row>
    <row r="47" spans="2:11" ht="20.100000000000001" customHeight="1" thickBot="1" x14ac:dyDescent="0.25">
      <c r="B47" s="4" t="s">
        <v>233</v>
      </c>
      <c r="C47" s="19">
        <v>11</v>
      </c>
      <c r="D47" s="19">
        <v>3</v>
      </c>
      <c r="E47" s="19">
        <v>14</v>
      </c>
      <c r="F47" s="19">
        <v>11</v>
      </c>
      <c r="G47" s="19">
        <v>2</v>
      </c>
      <c r="H47" s="19">
        <v>13</v>
      </c>
      <c r="I47" s="19">
        <v>22</v>
      </c>
      <c r="J47" s="19">
        <v>5</v>
      </c>
      <c r="K47" s="19">
        <v>27</v>
      </c>
    </row>
    <row r="48" spans="2:11" ht="20.100000000000001" customHeight="1" thickBot="1" x14ac:dyDescent="0.25">
      <c r="B48" s="4" t="s">
        <v>234</v>
      </c>
      <c r="C48" s="19">
        <v>0</v>
      </c>
      <c r="D48" s="19">
        <v>0</v>
      </c>
      <c r="E48" s="19">
        <v>0</v>
      </c>
      <c r="F48" s="19">
        <v>0</v>
      </c>
      <c r="G48" s="19">
        <v>1</v>
      </c>
      <c r="H48" s="19">
        <v>1</v>
      </c>
      <c r="I48" s="19">
        <v>0</v>
      </c>
      <c r="J48" s="19">
        <v>1</v>
      </c>
      <c r="K48" s="19">
        <v>1</v>
      </c>
    </row>
    <row r="49" spans="2:11" ht="20.100000000000001" customHeight="1" thickBot="1" x14ac:dyDescent="0.25">
      <c r="B49" s="4" t="s">
        <v>235</v>
      </c>
      <c r="C49" s="19">
        <v>2</v>
      </c>
      <c r="D49" s="19">
        <v>0</v>
      </c>
      <c r="E49" s="19">
        <v>2</v>
      </c>
      <c r="F49" s="19">
        <v>2</v>
      </c>
      <c r="G49" s="19">
        <v>0</v>
      </c>
      <c r="H49" s="19">
        <v>2</v>
      </c>
      <c r="I49" s="19">
        <v>4</v>
      </c>
      <c r="J49" s="19">
        <v>0</v>
      </c>
      <c r="K49" s="19">
        <v>4</v>
      </c>
    </row>
    <row r="50" spans="2:11" ht="20.100000000000001" customHeight="1" thickBot="1" x14ac:dyDescent="0.25">
      <c r="B50" s="4" t="s">
        <v>236</v>
      </c>
      <c r="C50" s="19">
        <v>2</v>
      </c>
      <c r="D50" s="19">
        <v>1</v>
      </c>
      <c r="E50" s="19">
        <v>3</v>
      </c>
      <c r="F50" s="19">
        <v>2</v>
      </c>
      <c r="G50" s="19">
        <v>0</v>
      </c>
      <c r="H50" s="19">
        <v>2</v>
      </c>
      <c r="I50" s="19">
        <v>4</v>
      </c>
      <c r="J50" s="19">
        <v>1</v>
      </c>
      <c r="K50" s="19">
        <v>5</v>
      </c>
    </row>
    <row r="51" spans="2:11" ht="20.100000000000001" customHeight="1" thickBot="1" x14ac:dyDescent="0.25">
      <c r="B51" s="4" t="s">
        <v>237</v>
      </c>
      <c r="C51" s="19">
        <v>0</v>
      </c>
      <c r="D51" s="19">
        <v>0</v>
      </c>
      <c r="E51" s="19">
        <v>0</v>
      </c>
      <c r="F51" s="19">
        <v>2</v>
      </c>
      <c r="G51" s="19">
        <v>0</v>
      </c>
      <c r="H51" s="19">
        <v>2</v>
      </c>
      <c r="I51" s="19">
        <v>2</v>
      </c>
      <c r="J51" s="19">
        <v>0</v>
      </c>
      <c r="K51" s="19">
        <v>2</v>
      </c>
    </row>
    <row r="52" spans="2:11" ht="20.100000000000001" customHeight="1" thickBot="1" x14ac:dyDescent="0.25">
      <c r="B52" s="4" t="s">
        <v>238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2:11" ht="20.100000000000001" customHeight="1" thickBot="1" x14ac:dyDescent="0.25">
      <c r="B53" s="4" t="s">
        <v>239</v>
      </c>
      <c r="C53" s="19">
        <v>3</v>
      </c>
      <c r="D53" s="19">
        <v>0</v>
      </c>
      <c r="E53" s="19">
        <v>3</v>
      </c>
      <c r="F53" s="19">
        <v>2</v>
      </c>
      <c r="G53" s="19">
        <v>0</v>
      </c>
      <c r="H53" s="19">
        <v>2</v>
      </c>
      <c r="I53" s="19">
        <v>5</v>
      </c>
      <c r="J53" s="19">
        <v>0</v>
      </c>
      <c r="K53" s="19">
        <v>5</v>
      </c>
    </row>
    <row r="54" spans="2:11" ht="20.100000000000001" customHeight="1" thickBot="1" x14ac:dyDescent="0.25">
      <c r="B54" s="4" t="s">
        <v>240</v>
      </c>
      <c r="C54" s="19">
        <v>9</v>
      </c>
      <c r="D54" s="19">
        <v>2</v>
      </c>
      <c r="E54" s="19">
        <v>11</v>
      </c>
      <c r="F54" s="19">
        <v>35</v>
      </c>
      <c r="G54" s="19">
        <v>14</v>
      </c>
      <c r="H54" s="19">
        <v>49</v>
      </c>
      <c r="I54" s="19">
        <v>44</v>
      </c>
      <c r="J54" s="19">
        <v>16</v>
      </c>
      <c r="K54" s="19">
        <v>60</v>
      </c>
    </row>
    <row r="55" spans="2:11" ht="20.100000000000001" customHeight="1" thickBot="1" x14ac:dyDescent="0.25">
      <c r="B55" s="4" t="s">
        <v>241</v>
      </c>
      <c r="C55" s="19">
        <v>3</v>
      </c>
      <c r="D55" s="19">
        <v>0</v>
      </c>
      <c r="E55" s="19">
        <v>3</v>
      </c>
      <c r="F55" s="19">
        <v>2</v>
      </c>
      <c r="G55" s="19">
        <v>2</v>
      </c>
      <c r="H55" s="19">
        <v>4</v>
      </c>
      <c r="I55" s="19">
        <v>5</v>
      </c>
      <c r="J55" s="19">
        <v>2</v>
      </c>
      <c r="K55" s="19">
        <v>7</v>
      </c>
    </row>
    <row r="56" spans="2:11" ht="20.100000000000001" customHeight="1" thickBot="1" x14ac:dyDescent="0.25">
      <c r="B56" s="4" t="s">
        <v>242</v>
      </c>
      <c r="C56" s="19">
        <v>0</v>
      </c>
      <c r="D56" s="19">
        <v>0</v>
      </c>
      <c r="E56" s="19">
        <v>0</v>
      </c>
      <c r="F56" s="19">
        <v>2</v>
      </c>
      <c r="G56" s="19">
        <v>0</v>
      </c>
      <c r="H56" s="19">
        <v>2</v>
      </c>
      <c r="I56" s="19">
        <v>2</v>
      </c>
      <c r="J56" s="19">
        <v>0</v>
      </c>
      <c r="K56" s="19">
        <v>2</v>
      </c>
    </row>
    <row r="57" spans="2:11" ht="20.100000000000001" customHeight="1" thickBot="1" x14ac:dyDescent="0.25">
      <c r="B57" s="4" t="s">
        <v>243</v>
      </c>
      <c r="C57" s="19">
        <v>0</v>
      </c>
      <c r="D57" s="19">
        <v>0</v>
      </c>
      <c r="E57" s="19">
        <v>0</v>
      </c>
      <c r="F57" s="19">
        <v>1</v>
      </c>
      <c r="G57" s="19">
        <v>0</v>
      </c>
      <c r="H57" s="19">
        <v>1</v>
      </c>
      <c r="I57" s="19">
        <v>1</v>
      </c>
      <c r="J57" s="19">
        <v>0</v>
      </c>
      <c r="K57" s="19">
        <v>1</v>
      </c>
    </row>
    <row r="58" spans="2:11" ht="20.100000000000001" customHeight="1" thickBot="1" x14ac:dyDescent="0.25">
      <c r="B58" s="4" t="s">
        <v>269</v>
      </c>
      <c r="C58" s="19">
        <v>2</v>
      </c>
      <c r="D58" s="19">
        <v>0</v>
      </c>
      <c r="E58" s="19">
        <v>2</v>
      </c>
      <c r="F58" s="19">
        <v>5</v>
      </c>
      <c r="G58" s="19">
        <v>0</v>
      </c>
      <c r="H58" s="19">
        <v>5</v>
      </c>
      <c r="I58" s="19">
        <v>7</v>
      </c>
      <c r="J58" s="19">
        <v>0</v>
      </c>
      <c r="K58" s="19">
        <v>7</v>
      </c>
    </row>
    <row r="59" spans="2:11" ht="20.100000000000001" customHeight="1" thickBot="1" x14ac:dyDescent="0.25">
      <c r="B59" s="4" t="s">
        <v>245</v>
      </c>
      <c r="C59" s="19">
        <v>2</v>
      </c>
      <c r="D59" s="19">
        <v>0</v>
      </c>
      <c r="E59" s="19">
        <v>2</v>
      </c>
      <c r="F59" s="19">
        <v>4</v>
      </c>
      <c r="G59" s="19">
        <v>0</v>
      </c>
      <c r="H59" s="19">
        <v>4</v>
      </c>
      <c r="I59" s="19">
        <v>6</v>
      </c>
      <c r="J59" s="19">
        <v>0</v>
      </c>
      <c r="K59" s="19">
        <v>6</v>
      </c>
    </row>
    <row r="60" spans="2:11" ht="20.100000000000001" customHeight="1" thickBot="1" x14ac:dyDescent="0.25">
      <c r="B60" s="4" t="s">
        <v>246</v>
      </c>
      <c r="C60" s="19">
        <v>1</v>
      </c>
      <c r="D60" s="19">
        <v>0</v>
      </c>
      <c r="E60" s="19">
        <v>1</v>
      </c>
      <c r="F60" s="19">
        <v>0</v>
      </c>
      <c r="G60" s="19">
        <v>0</v>
      </c>
      <c r="H60" s="19">
        <v>0</v>
      </c>
      <c r="I60" s="19">
        <v>1</v>
      </c>
      <c r="J60" s="19">
        <v>0</v>
      </c>
      <c r="K60" s="19">
        <v>1</v>
      </c>
    </row>
    <row r="61" spans="2:11" ht="20.100000000000001" customHeight="1" thickBot="1" x14ac:dyDescent="0.25">
      <c r="B61" s="7" t="s">
        <v>22</v>
      </c>
      <c r="C61" s="9">
        <f>SUM(C11:C60)</f>
        <v>119</v>
      </c>
      <c r="D61" s="9">
        <f t="shared" ref="D61:K61" si="0">SUM(D11:D60)</f>
        <v>14</v>
      </c>
      <c r="E61" s="9">
        <f t="shared" si="0"/>
        <v>133</v>
      </c>
      <c r="F61" s="9">
        <f t="shared" si="0"/>
        <v>212</v>
      </c>
      <c r="G61" s="9">
        <f t="shared" si="0"/>
        <v>66</v>
      </c>
      <c r="H61" s="9">
        <f t="shared" si="0"/>
        <v>278</v>
      </c>
      <c r="I61" s="9">
        <f t="shared" si="0"/>
        <v>331</v>
      </c>
      <c r="J61" s="9">
        <f t="shared" si="0"/>
        <v>80</v>
      </c>
      <c r="K61" s="9">
        <f t="shared" si="0"/>
        <v>411</v>
      </c>
    </row>
    <row r="62" spans="2:11" x14ac:dyDescent="0.2">
      <c r="C62" s="4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3"/>
      <c r="C9" s="89" t="s">
        <v>114</v>
      </c>
      <c r="D9" s="89"/>
      <c r="E9" s="89"/>
    </row>
    <row r="10" spans="2:5" ht="42.75" customHeight="1" thickBot="1" x14ac:dyDescent="0.25">
      <c r="B10" s="11"/>
      <c r="C10" s="20" t="s">
        <v>110</v>
      </c>
      <c r="D10" s="20" t="s">
        <v>109</v>
      </c>
      <c r="E10" s="20" t="s">
        <v>35</v>
      </c>
    </row>
    <row r="11" spans="2:5" ht="20.100000000000001" customHeight="1" thickBot="1" x14ac:dyDescent="0.25">
      <c r="B11" s="3" t="s">
        <v>197</v>
      </c>
      <c r="C11" s="18">
        <v>1</v>
      </c>
      <c r="D11" s="18">
        <v>0</v>
      </c>
      <c r="E11" s="18">
        <v>1</v>
      </c>
    </row>
    <row r="12" spans="2:5" ht="20.100000000000001" customHeight="1" thickBot="1" x14ac:dyDescent="0.25">
      <c r="B12" s="4" t="s">
        <v>198</v>
      </c>
      <c r="C12" s="19">
        <v>1</v>
      </c>
      <c r="D12" s="19">
        <v>3</v>
      </c>
      <c r="E12" s="19">
        <v>4</v>
      </c>
    </row>
    <row r="13" spans="2:5" ht="20.100000000000001" customHeight="1" thickBot="1" x14ac:dyDescent="0.25">
      <c r="B13" s="4" t="s">
        <v>199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200</v>
      </c>
      <c r="C14" s="19">
        <v>1</v>
      </c>
      <c r="D14" s="19">
        <v>0</v>
      </c>
      <c r="E14" s="19">
        <v>1</v>
      </c>
    </row>
    <row r="15" spans="2:5" ht="20.100000000000001" customHeight="1" thickBot="1" x14ac:dyDescent="0.25">
      <c r="B15" s="4" t="s">
        <v>201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202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203</v>
      </c>
      <c r="C17" s="19">
        <v>2</v>
      </c>
      <c r="D17" s="19">
        <v>1</v>
      </c>
      <c r="E17" s="19">
        <v>3</v>
      </c>
    </row>
    <row r="18" spans="2:5" ht="20.100000000000001" customHeight="1" thickBot="1" x14ac:dyDescent="0.25">
      <c r="B18" s="4" t="s">
        <v>204</v>
      </c>
      <c r="C18" s="19">
        <v>0</v>
      </c>
      <c r="D18" s="19">
        <v>1</v>
      </c>
      <c r="E18" s="19">
        <v>1</v>
      </c>
    </row>
    <row r="19" spans="2:5" ht="20.100000000000001" customHeight="1" thickBot="1" x14ac:dyDescent="0.25">
      <c r="B19" s="4" t="s">
        <v>205</v>
      </c>
      <c r="C19" s="19">
        <v>0</v>
      </c>
      <c r="D19" s="19">
        <v>0</v>
      </c>
      <c r="E19" s="19">
        <v>0</v>
      </c>
    </row>
    <row r="20" spans="2:5" ht="20.100000000000001" customHeight="1" thickBot="1" x14ac:dyDescent="0.25">
      <c r="B20" s="4" t="s">
        <v>206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207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208</v>
      </c>
      <c r="C22" s="19">
        <v>1</v>
      </c>
      <c r="D22" s="19">
        <v>0</v>
      </c>
      <c r="E22" s="19">
        <v>1</v>
      </c>
    </row>
    <row r="23" spans="2:5" ht="20.100000000000001" customHeight="1" thickBot="1" x14ac:dyDescent="0.25">
      <c r="B23" s="4" t="s">
        <v>209</v>
      </c>
      <c r="C23" s="19">
        <v>0</v>
      </c>
      <c r="D23" s="19">
        <v>0</v>
      </c>
      <c r="E23" s="19">
        <v>0</v>
      </c>
    </row>
    <row r="24" spans="2:5" ht="20.100000000000001" customHeight="1" thickBot="1" x14ac:dyDescent="0.25">
      <c r="B24" s="4" t="s">
        <v>210</v>
      </c>
      <c r="C24" s="19">
        <v>2</v>
      </c>
      <c r="D24" s="19">
        <v>0</v>
      </c>
      <c r="E24" s="19">
        <v>2</v>
      </c>
    </row>
    <row r="25" spans="2:5" ht="20.100000000000001" customHeight="1" thickBot="1" x14ac:dyDescent="0.25">
      <c r="B25" s="4" t="s">
        <v>211</v>
      </c>
      <c r="C25" s="19">
        <v>2</v>
      </c>
      <c r="D25" s="19">
        <v>0</v>
      </c>
      <c r="E25" s="19">
        <v>2</v>
      </c>
    </row>
    <row r="26" spans="2:5" ht="20.100000000000001" customHeight="1" thickBot="1" x14ac:dyDescent="0.25">
      <c r="B26" s="5" t="s">
        <v>212</v>
      </c>
      <c r="C26" s="27">
        <v>0</v>
      </c>
      <c r="D26" s="27">
        <v>1</v>
      </c>
      <c r="E26" s="27">
        <v>1</v>
      </c>
    </row>
    <row r="27" spans="2:5" ht="20.100000000000001" customHeight="1" thickBot="1" x14ac:dyDescent="0.25">
      <c r="B27" s="6" t="s">
        <v>213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214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215</v>
      </c>
      <c r="C29" s="28">
        <v>0</v>
      </c>
      <c r="D29" s="28">
        <v>1</v>
      </c>
      <c r="E29" s="28">
        <v>1</v>
      </c>
    </row>
    <row r="30" spans="2:5" ht="20.100000000000001" customHeight="1" thickBot="1" x14ac:dyDescent="0.25">
      <c r="B30" s="4" t="s">
        <v>216</v>
      </c>
      <c r="C30" s="19">
        <v>0</v>
      </c>
      <c r="D30" s="19">
        <v>0</v>
      </c>
      <c r="E30" s="19">
        <v>0</v>
      </c>
    </row>
    <row r="31" spans="2:5" ht="20.100000000000001" customHeight="1" thickBot="1" x14ac:dyDescent="0.25">
      <c r="B31" s="4" t="s">
        <v>217</v>
      </c>
      <c r="C31" s="19">
        <v>0</v>
      </c>
      <c r="D31" s="19">
        <v>0</v>
      </c>
      <c r="E31" s="19">
        <v>0</v>
      </c>
    </row>
    <row r="32" spans="2:5" ht="20.100000000000001" customHeight="1" thickBot="1" x14ac:dyDescent="0.25">
      <c r="B32" s="4" t="s">
        <v>218</v>
      </c>
      <c r="C32" s="19">
        <v>0</v>
      </c>
      <c r="D32" s="19">
        <v>0</v>
      </c>
      <c r="E32" s="19">
        <v>0</v>
      </c>
    </row>
    <row r="33" spans="2:5" ht="20.100000000000001" customHeight="1" thickBot="1" x14ac:dyDescent="0.25">
      <c r="B33" s="4" t="s">
        <v>219</v>
      </c>
      <c r="C33" s="19">
        <v>1</v>
      </c>
      <c r="D33" s="19">
        <v>0</v>
      </c>
      <c r="E33" s="19">
        <v>1</v>
      </c>
    </row>
    <row r="34" spans="2:5" ht="20.100000000000001" customHeight="1" thickBot="1" x14ac:dyDescent="0.25">
      <c r="B34" s="4" t="s">
        <v>220</v>
      </c>
      <c r="C34" s="19">
        <v>1</v>
      </c>
      <c r="D34" s="19">
        <v>0</v>
      </c>
      <c r="E34" s="19">
        <v>1</v>
      </c>
    </row>
    <row r="35" spans="2:5" ht="20.100000000000001" customHeight="1" thickBot="1" x14ac:dyDescent="0.25">
      <c r="B35" s="4" t="s">
        <v>221</v>
      </c>
      <c r="C35" s="19">
        <v>0</v>
      </c>
      <c r="D35" s="19">
        <v>0</v>
      </c>
      <c r="E35" s="19">
        <v>0</v>
      </c>
    </row>
    <row r="36" spans="2:5" ht="20.100000000000001" customHeight="1" thickBot="1" x14ac:dyDescent="0.25">
      <c r="B36" s="4" t="s">
        <v>222</v>
      </c>
      <c r="C36" s="19">
        <v>0</v>
      </c>
      <c r="D36" s="19">
        <v>0</v>
      </c>
      <c r="E36" s="19">
        <v>0</v>
      </c>
    </row>
    <row r="37" spans="2:5" ht="20.100000000000001" customHeight="1" thickBot="1" x14ac:dyDescent="0.25">
      <c r="B37" s="4" t="s">
        <v>223</v>
      </c>
      <c r="C37" s="19">
        <v>0</v>
      </c>
      <c r="D37" s="19">
        <v>1</v>
      </c>
      <c r="E37" s="19">
        <v>1</v>
      </c>
    </row>
    <row r="38" spans="2:5" ht="20.100000000000001" customHeight="1" thickBot="1" x14ac:dyDescent="0.25">
      <c r="B38" s="4" t="s">
        <v>224</v>
      </c>
      <c r="C38" s="19">
        <v>0</v>
      </c>
      <c r="D38" s="19">
        <v>0</v>
      </c>
      <c r="E38" s="19">
        <v>0</v>
      </c>
    </row>
    <row r="39" spans="2:5" ht="20.100000000000001" customHeight="1" thickBot="1" x14ac:dyDescent="0.25">
      <c r="B39" s="4" t="s">
        <v>225</v>
      </c>
      <c r="C39" s="19">
        <v>1</v>
      </c>
      <c r="D39" s="19">
        <v>0</v>
      </c>
      <c r="E39" s="19">
        <v>1</v>
      </c>
    </row>
    <row r="40" spans="2:5" ht="20.100000000000001" customHeight="1" thickBot="1" x14ac:dyDescent="0.25">
      <c r="B40" s="4" t="s">
        <v>226</v>
      </c>
      <c r="C40" s="19">
        <v>0</v>
      </c>
      <c r="D40" s="19">
        <v>0</v>
      </c>
      <c r="E40" s="19">
        <v>0</v>
      </c>
    </row>
    <row r="41" spans="2:5" ht="20.100000000000001" customHeight="1" thickBot="1" x14ac:dyDescent="0.25">
      <c r="B41" s="4" t="s">
        <v>227</v>
      </c>
      <c r="C41" s="19">
        <v>5</v>
      </c>
      <c r="D41" s="19">
        <v>9</v>
      </c>
      <c r="E41" s="19">
        <v>14</v>
      </c>
    </row>
    <row r="42" spans="2:5" ht="20.100000000000001" customHeight="1" thickBot="1" x14ac:dyDescent="0.25">
      <c r="B42" s="4" t="s">
        <v>228</v>
      </c>
      <c r="C42" s="19">
        <v>0</v>
      </c>
      <c r="D42" s="19">
        <v>0</v>
      </c>
      <c r="E42" s="19">
        <v>0</v>
      </c>
    </row>
    <row r="43" spans="2:5" ht="20.100000000000001" customHeight="1" thickBot="1" x14ac:dyDescent="0.25">
      <c r="B43" s="4" t="s">
        <v>229</v>
      </c>
      <c r="C43" s="19">
        <v>0</v>
      </c>
      <c r="D43" s="19">
        <v>0</v>
      </c>
      <c r="E43" s="19">
        <v>0</v>
      </c>
    </row>
    <row r="44" spans="2:5" ht="20.100000000000001" customHeight="1" thickBot="1" x14ac:dyDescent="0.25">
      <c r="B44" s="4" t="s">
        <v>230</v>
      </c>
      <c r="C44" s="19">
        <v>3</v>
      </c>
      <c r="D44" s="19">
        <v>2</v>
      </c>
      <c r="E44" s="19">
        <v>5</v>
      </c>
    </row>
    <row r="45" spans="2:5" ht="20.100000000000001" customHeight="1" thickBot="1" x14ac:dyDescent="0.25">
      <c r="B45" s="4" t="s">
        <v>231</v>
      </c>
      <c r="C45" s="19">
        <v>2</v>
      </c>
      <c r="D45" s="19">
        <v>1</v>
      </c>
      <c r="E45" s="19">
        <v>3</v>
      </c>
    </row>
    <row r="46" spans="2:5" ht="20.100000000000001" customHeight="1" thickBot="1" x14ac:dyDescent="0.25">
      <c r="B46" s="4" t="s">
        <v>232</v>
      </c>
      <c r="C46" s="19">
        <v>2</v>
      </c>
      <c r="D46" s="19">
        <v>0</v>
      </c>
      <c r="E46" s="19">
        <v>2</v>
      </c>
    </row>
    <row r="47" spans="2:5" ht="20.100000000000001" customHeight="1" thickBot="1" x14ac:dyDescent="0.25">
      <c r="B47" s="4" t="s">
        <v>233</v>
      </c>
      <c r="C47" s="19">
        <v>2</v>
      </c>
      <c r="D47" s="19">
        <v>5</v>
      </c>
      <c r="E47" s="19">
        <v>7</v>
      </c>
    </row>
    <row r="48" spans="2:5" ht="20.100000000000001" customHeight="1" thickBot="1" x14ac:dyDescent="0.25">
      <c r="B48" s="4" t="s">
        <v>234</v>
      </c>
      <c r="C48" s="19">
        <v>0</v>
      </c>
      <c r="D48" s="19">
        <v>0</v>
      </c>
      <c r="E48" s="19">
        <v>0</v>
      </c>
    </row>
    <row r="49" spans="2:5" ht="20.100000000000001" customHeight="1" thickBot="1" x14ac:dyDescent="0.25">
      <c r="B49" s="4" t="s">
        <v>235</v>
      </c>
      <c r="C49" s="19">
        <v>0</v>
      </c>
      <c r="D49" s="19">
        <v>0</v>
      </c>
      <c r="E49" s="19">
        <v>0</v>
      </c>
    </row>
    <row r="50" spans="2:5" ht="20.100000000000001" customHeight="1" thickBot="1" x14ac:dyDescent="0.25">
      <c r="B50" s="4" t="s">
        <v>236</v>
      </c>
      <c r="C50" s="19">
        <v>2</v>
      </c>
      <c r="D50" s="19">
        <v>0</v>
      </c>
      <c r="E50" s="19">
        <v>2</v>
      </c>
    </row>
    <row r="51" spans="2:5" ht="20.100000000000001" customHeight="1" thickBot="1" x14ac:dyDescent="0.25">
      <c r="B51" s="4" t="s">
        <v>237</v>
      </c>
      <c r="C51" s="19">
        <v>0</v>
      </c>
      <c r="D51" s="19">
        <v>0</v>
      </c>
      <c r="E51" s="19">
        <v>0</v>
      </c>
    </row>
    <row r="52" spans="2:5" ht="20.100000000000001" customHeight="1" thickBot="1" x14ac:dyDescent="0.25">
      <c r="B52" s="4" t="s">
        <v>238</v>
      </c>
      <c r="C52" s="19">
        <v>0</v>
      </c>
      <c r="D52" s="19">
        <v>1</v>
      </c>
      <c r="E52" s="19">
        <v>1</v>
      </c>
    </row>
    <row r="53" spans="2:5" ht="20.100000000000001" customHeight="1" thickBot="1" x14ac:dyDescent="0.25">
      <c r="B53" s="4" t="s">
        <v>239</v>
      </c>
      <c r="C53" s="19">
        <v>1</v>
      </c>
      <c r="D53" s="19">
        <v>0</v>
      </c>
      <c r="E53" s="19">
        <v>1</v>
      </c>
    </row>
    <row r="54" spans="2:5" ht="20.100000000000001" customHeight="1" thickBot="1" x14ac:dyDescent="0.25">
      <c r="B54" s="4" t="s">
        <v>240</v>
      </c>
      <c r="C54" s="19">
        <v>5</v>
      </c>
      <c r="D54" s="19">
        <v>7</v>
      </c>
      <c r="E54" s="19">
        <v>12</v>
      </c>
    </row>
    <row r="55" spans="2:5" ht="20.100000000000001" customHeight="1" thickBot="1" x14ac:dyDescent="0.25">
      <c r="B55" s="4" t="s">
        <v>241</v>
      </c>
      <c r="C55" s="19">
        <v>0</v>
      </c>
      <c r="D55" s="19">
        <v>0</v>
      </c>
      <c r="E55" s="19">
        <v>0</v>
      </c>
    </row>
    <row r="56" spans="2:5" ht="20.100000000000001" customHeight="1" thickBot="1" x14ac:dyDescent="0.25">
      <c r="B56" s="4" t="s">
        <v>242</v>
      </c>
      <c r="C56" s="19">
        <v>1</v>
      </c>
      <c r="D56" s="19">
        <v>0</v>
      </c>
      <c r="E56" s="19">
        <v>1</v>
      </c>
    </row>
    <row r="57" spans="2:5" ht="20.100000000000001" customHeight="1" thickBot="1" x14ac:dyDescent="0.25">
      <c r="B57" s="4" t="s">
        <v>243</v>
      </c>
      <c r="C57" s="19">
        <v>0</v>
      </c>
      <c r="D57" s="19">
        <v>0</v>
      </c>
      <c r="E57" s="19">
        <v>0</v>
      </c>
    </row>
    <row r="58" spans="2:5" ht="20.100000000000001" customHeight="1" thickBot="1" x14ac:dyDescent="0.25">
      <c r="B58" s="4" t="s">
        <v>269</v>
      </c>
      <c r="C58" s="19">
        <v>0</v>
      </c>
      <c r="D58" s="19">
        <v>0</v>
      </c>
      <c r="E58" s="19">
        <v>0</v>
      </c>
    </row>
    <row r="59" spans="2:5" ht="20.100000000000001" customHeight="1" thickBot="1" x14ac:dyDescent="0.25">
      <c r="B59" s="4" t="s">
        <v>245</v>
      </c>
      <c r="C59" s="19">
        <v>0</v>
      </c>
      <c r="D59" s="19">
        <v>0</v>
      </c>
      <c r="E59" s="19">
        <v>0</v>
      </c>
    </row>
    <row r="60" spans="2:5" ht="20.100000000000001" customHeight="1" thickBot="1" x14ac:dyDescent="0.25">
      <c r="B60" s="4" t="s">
        <v>246</v>
      </c>
      <c r="C60" s="19">
        <v>0</v>
      </c>
      <c r="D60" s="19">
        <v>0</v>
      </c>
      <c r="E60" s="19">
        <v>0</v>
      </c>
    </row>
    <row r="61" spans="2:5" ht="20.100000000000001" customHeight="1" thickBot="1" x14ac:dyDescent="0.25">
      <c r="B61" s="7" t="s">
        <v>22</v>
      </c>
      <c r="C61" s="9">
        <f>SUM(C11:C60)</f>
        <v>36</v>
      </c>
      <c r="D61" s="9">
        <f t="shared" ref="D61:E61" si="0">SUM(D11:D60)</f>
        <v>33</v>
      </c>
      <c r="E61" s="9">
        <f t="shared" si="0"/>
        <v>69</v>
      </c>
    </row>
    <row r="63" spans="2:5" x14ac:dyDescent="0.2">
      <c r="C63" s="49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89" t="s">
        <v>171</v>
      </c>
      <c r="D12" s="89"/>
      <c r="E12" s="89"/>
      <c r="F12" s="89"/>
      <c r="G12" s="89"/>
      <c r="H12" s="89" t="s">
        <v>172</v>
      </c>
      <c r="I12" s="89"/>
      <c r="J12" s="89"/>
      <c r="K12" s="89"/>
      <c r="L12" s="89"/>
      <c r="M12" s="89" t="s">
        <v>173</v>
      </c>
      <c r="N12" s="89"/>
      <c r="O12" s="89"/>
      <c r="P12" s="89"/>
      <c r="Q12" s="89"/>
      <c r="R12" s="89" t="s">
        <v>174</v>
      </c>
      <c r="S12" s="89"/>
      <c r="T12" s="89"/>
      <c r="U12" s="89"/>
      <c r="V12" s="89"/>
      <c r="W12" s="89" t="s">
        <v>175</v>
      </c>
      <c r="X12" s="89"/>
      <c r="Y12" s="89"/>
      <c r="Z12" s="89"/>
      <c r="AA12" s="89"/>
      <c r="AB12" s="89" t="s">
        <v>35</v>
      </c>
      <c r="AC12" s="89"/>
      <c r="AD12" s="89"/>
      <c r="AE12" s="89"/>
      <c r="AF12" s="89"/>
    </row>
    <row r="13" spans="2:32" ht="28.5" customHeight="1" x14ac:dyDescent="0.2">
      <c r="C13" s="90" t="s">
        <v>60</v>
      </c>
      <c r="D13" s="90" t="s">
        <v>176</v>
      </c>
      <c r="E13" s="90"/>
      <c r="F13" s="90"/>
      <c r="G13" s="90" t="s">
        <v>177</v>
      </c>
      <c r="H13" s="90" t="s">
        <v>60</v>
      </c>
      <c r="I13" s="90" t="s">
        <v>176</v>
      </c>
      <c r="J13" s="90"/>
      <c r="K13" s="90"/>
      <c r="L13" s="90" t="s">
        <v>177</v>
      </c>
      <c r="M13" s="90" t="s">
        <v>60</v>
      </c>
      <c r="N13" s="90" t="s">
        <v>176</v>
      </c>
      <c r="O13" s="90"/>
      <c r="P13" s="90"/>
      <c r="Q13" s="90" t="s">
        <v>177</v>
      </c>
      <c r="R13" s="90" t="s">
        <v>60</v>
      </c>
      <c r="S13" s="90" t="s">
        <v>176</v>
      </c>
      <c r="T13" s="90"/>
      <c r="U13" s="90"/>
      <c r="V13" s="90" t="s">
        <v>177</v>
      </c>
      <c r="W13" s="90" t="s">
        <v>60</v>
      </c>
      <c r="X13" s="90" t="s">
        <v>176</v>
      </c>
      <c r="Y13" s="90"/>
      <c r="Z13" s="90"/>
      <c r="AA13" s="90" t="s">
        <v>177</v>
      </c>
      <c r="AB13" s="90" t="s">
        <v>60</v>
      </c>
      <c r="AC13" s="90" t="s">
        <v>176</v>
      </c>
      <c r="AD13" s="90"/>
      <c r="AE13" s="90"/>
      <c r="AF13" s="90" t="s">
        <v>177</v>
      </c>
    </row>
    <row r="14" spans="2:32" ht="28.5" customHeight="1" thickBot="1" x14ac:dyDescent="0.25">
      <c r="C14" s="90"/>
      <c r="D14" s="30" t="s">
        <v>178</v>
      </c>
      <c r="E14" s="30" t="s">
        <v>179</v>
      </c>
      <c r="F14" s="30" t="s">
        <v>180</v>
      </c>
      <c r="G14" s="90"/>
      <c r="H14" s="90"/>
      <c r="I14" s="30" t="s">
        <v>178</v>
      </c>
      <c r="J14" s="30" t="s">
        <v>179</v>
      </c>
      <c r="K14" s="30" t="s">
        <v>180</v>
      </c>
      <c r="L14" s="90"/>
      <c r="M14" s="90"/>
      <c r="N14" s="30" t="s">
        <v>178</v>
      </c>
      <c r="O14" s="30" t="s">
        <v>179</v>
      </c>
      <c r="P14" s="30" t="s">
        <v>180</v>
      </c>
      <c r="Q14" s="90"/>
      <c r="R14" s="90"/>
      <c r="S14" s="30" t="s">
        <v>178</v>
      </c>
      <c r="T14" s="30" t="s">
        <v>179</v>
      </c>
      <c r="U14" s="30" t="s">
        <v>180</v>
      </c>
      <c r="V14" s="90"/>
      <c r="W14" s="90"/>
      <c r="X14" s="30" t="s">
        <v>178</v>
      </c>
      <c r="Y14" s="30" t="s">
        <v>179</v>
      </c>
      <c r="Z14" s="30" t="s">
        <v>180</v>
      </c>
      <c r="AA14" s="90"/>
      <c r="AB14" s="90"/>
      <c r="AC14" s="30" t="s">
        <v>178</v>
      </c>
      <c r="AD14" s="30" t="s">
        <v>179</v>
      </c>
      <c r="AE14" s="30" t="s">
        <v>180</v>
      </c>
      <c r="AF14" s="90"/>
    </row>
    <row r="15" spans="2:32" ht="20.100000000000001" customHeight="1" thickBot="1" x14ac:dyDescent="0.25">
      <c r="B15" s="3" t="s">
        <v>197</v>
      </c>
      <c r="C15" s="18">
        <v>984</v>
      </c>
      <c r="D15" s="18">
        <v>0</v>
      </c>
      <c r="E15" s="18">
        <v>910</v>
      </c>
      <c r="F15" s="18">
        <v>74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56</v>
      </c>
      <c r="N15" s="18">
        <v>0</v>
      </c>
      <c r="O15" s="18">
        <v>53</v>
      </c>
      <c r="P15" s="18">
        <v>3</v>
      </c>
      <c r="Q15" s="18">
        <v>0</v>
      </c>
      <c r="R15" s="18">
        <v>4</v>
      </c>
      <c r="S15" s="18">
        <v>0</v>
      </c>
      <c r="T15" s="18">
        <v>4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1044</v>
      </c>
      <c r="AC15" s="18">
        <v>0</v>
      </c>
      <c r="AD15" s="18">
        <v>967</v>
      </c>
      <c r="AE15" s="18">
        <v>77</v>
      </c>
      <c r="AF15" s="18">
        <v>0</v>
      </c>
    </row>
    <row r="16" spans="2:32" ht="20.100000000000001" customHeight="1" thickBot="1" x14ac:dyDescent="0.25">
      <c r="B16" s="4" t="s">
        <v>198</v>
      </c>
      <c r="C16" s="19">
        <v>1067</v>
      </c>
      <c r="D16" s="19">
        <v>0</v>
      </c>
      <c r="E16" s="19">
        <v>936</v>
      </c>
      <c r="F16" s="19">
        <v>131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70</v>
      </c>
      <c r="N16" s="19">
        <v>0</v>
      </c>
      <c r="O16" s="19">
        <v>70</v>
      </c>
      <c r="P16" s="19">
        <v>0</v>
      </c>
      <c r="Q16" s="19">
        <v>0</v>
      </c>
      <c r="R16" s="19">
        <v>1</v>
      </c>
      <c r="S16" s="19">
        <v>0</v>
      </c>
      <c r="T16" s="19">
        <v>1</v>
      </c>
      <c r="U16" s="19">
        <v>0</v>
      </c>
      <c r="V16" s="19">
        <v>0</v>
      </c>
      <c r="W16" s="19">
        <v>2</v>
      </c>
      <c r="X16" s="19">
        <v>0</v>
      </c>
      <c r="Y16" s="19">
        <v>2</v>
      </c>
      <c r="Z16" s="19">
        <v>0</v>
      </c>
      <c r="AA16" s="19">
        <v>0</v>
      </c>
      <c r="AB16" s="19">
        <v>1140</v>
      </c>
      <c r="AC16" s="19">
        <v>0</v>
      </c>
      <c r="AD16" s="19">
        <v>1009</v>
      </c>
      <c r="AE16" s="19">
        <v>131</v>
      </c>
      <c r="AF16" s="19">
        <v>0</v>
      </c>
    </row>
    <row r="17" spans="2:32" ht="20.100000000000001" customHeight="1" thickBot="1" x14ac:dyDescent="0.25">
      <c r="B17" s="4" t="s">
        <v>199</v>
      </c>
      <c r="C17" s="19">
        <v>428</v>
      </c>
      <c r="D17" s="19">
        <v>0</v>
      </c>
      <c r="E17" s="19">
        <v>365</v>
      </c>
      <c r="F17" s="19">
        <v>63</v>
      </c>
      <c r="G17" s="19">
        <v>0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29</v>
      </c>
      <c r="N17" s="19">
        <v>0</v>
      </c>
      <c r="O17" s="19">
        <v>29</v>
      </c>
      <c r="P17" s="19">
        <v>0</v>
      </c>
      <c r="Q17" s="19">
        <v>0</v>
      </c>
      <c r="R17" s="19">
        <v>3</v>
      </c>
      <c r="S17" s="19">
        <v>0</v>
      </c>
      <c r="T17" s="19">
        <v>3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461</v>
      </c>
      <c r="AC17" s="19">
        <v>0</v>
      </c>
      <c r="AD17" s="19">
        <v>398</v>
      </c>
      <c r="AE17" s="19">
        <v>63</v>
      </c>
      <c r="AF17" s="19">
        <v>0</v>
      </c>
    </row>
    <row r="18" spans="2:32" ht="20.100000000000001" customHeight="1" thickBot="1" x14ac:dyDescent="0.25">
      <c r="B18" s="4" t="s">
        <v>200</v>
      </c>
      <c r="C18" s="19">
        <v>861</v>
      </c>
      <c r="D18" s="19">
        <v>0</v>
      </c>
      <c r="E18" s="19">
        <v>842</v>
      </c>
      <c r="F18" s="19">
        <v>19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135</v>
      </c>
      <c r="N18" s="19">
        <v>0</v>
      </c>
      <c r="O18" s="19">
        <v>135</v>
      </c>
      <c r="P18" s="19">
        <v>0</v>
      </c>
      <c r="Q18" s="19">
        <v>0</v>
      </c>
      <c r="R18" s="19">
        <v>84</v>
      </c>
      <c r="S18" s="19">
        <v>0</v>
      </c>
      <c r="T18" s="19">
        <v>84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1080</v>
      </c>
      <c r="AC18" s="19">
        <v>0</v>
      </c>
      <c r="AD18" s="19">
        <v>1061</v>
      </c>
      <c r="AE18" s="19">
        <v>19</v>
      </c>
      <c r="AF18" s="19">
        <v>0</v>
      </c>
    </row>
    <row r="19" spans="2:32" ht="20.100000000000001" customHeight="1" thickBot="1" x14ac:dyDescent="0.25">
      <c r="B19" s="4" t="s">
        <v>201</v>
      </c>
      <c r="C19" s="19">
        <v>668</v>
      </c>
      <c r="D19" s="19">
        <v>0</v>
      </c>
      <c r="E19" s="19">
        <v>577</v>
      </c>
      <c r="F19" s="19">
        <v>91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0</v>
      </c>
      <c r="M19" s="19">
        <v>11</v>
      </c>
      <c r="N19" s="19">
        <v>0</v>
      </c>
      <c r="O19" s="19">
        <v>9</v>
      </c>
      <c r="P19" s="19">
        <v>2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680</v>
      </c>
      <c r="AC19" s="19">
        <v>0</v>
      </c>
      <c r="AD19" s="19">
        <v>587</v>
      </c>
      <c r="AE19" s="19">
        <v>93</v>
      </c>
      <c r="AF19" s="19">
        <v>0</v>
      </c>
    </row>
    <row r="20" spans="2:32" ht="20.100000000000001" customHeight="1" thickBot="1" x14ac:dyDescent="0.25">
      <c r="B20" s="4" t="s">
        <v>202</v>
      </c>
      <c r="C20" s="19">
        <v>540</v>
      </c>
      <c r="D20" s="19">
        <v>1</v>
      </c>
      <c r="E20" s="19">
        <v>448</v>
      </c>
      <c r="F20" s="19">
        <v>91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63</v>
      </c>
      <c r="N20" s="19">
        <v>0</v>
      </c>
      <c r="O20" s="19">
        <v>63</v>
      </c>
      <c r="P20" s="19">
        <v>0</v>
      </c>
      <c r="Q20" s="19">
        <v>0</v>
      </c>
      <c r="R20" s="19">
        <v>38</v>
      </c>
      <c r="S20" s="19">
        <v>0</v>
      </c>
      <c r="T20" s="19">
        <v>38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641</v>
      </c>
      <c r="AC20" s="19">
        <v>1</v>
      </c>
      <c r="AD20" s="19">
        <v>549</v>
      </c>
      <c r="AE20" s="19">
        <v>91</v>
      </c>
      <c r="AF20" s="19">
        <v>0</v>
      </c>
    </row>
    <row r="21" spans="2:32" ht="20.100000000000001" customHeight="1" thickBot="1" x14ac:dyDescent="0.25">
      <c r="B21" s="4" t="s">
        <v>203</v>
      </c>
      <c r="C21" s="19">
        <v>1488</v>
      </c>
      <c r="D21" s="19">
        <v>9</v>
      </c>
      <c r="E21" s="19">
        <v>1001</v>
      </c>
      <c r="F21" s="19">
        <v>478</v>
      </c>
      <c r="G21" s="19">
        <v>0</v>
      </c>
      <c r="H21" s="19">
        <v>2</v>
      </c>
      <c r="I21" s="19">
        <v>0</v>
      </c>
      <c r="J21" s="19">
        <v>1</v>
      </c>
      <c r="K21" s="19">
        <v>1</v>
      </c>
      <c r="L21" s="19">
        <v>0</v>
      </c>
      <c r="M21" s="19">
        <v>109</v>
      </c>
      <c r="N21" s="19">
        <v>0</v>
      </c>
      <c r="O21" s="19">
        <v>105</v>
      </c>
      <c r="P21" s="19">
        <v>4</v>
      </c>
      <c r="Q21" s="19">
        <v>0</v>
      </c>
      <c r="R21" s="19">
        <v>9</v>
      </c>
      <c r="S21" s="19">
        <v>0</v>
      </c>
      <c r="T21" s="19">
        <v>9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1608</v>
      </c>
      <c r="AC21" s="19">
        <v>9</v>
      </c>
      <c r="AD21" s="19">
        <v>1116</v>
      </c>
      <c r="AE21" s="19">
        <v>483</v>
      </c>
      <c r="AF21" s="19">
        <v>0</v>
      </c>
    </row>
    <row r="22" spans="2:32" ht="20.100000000000001" customHeight="1" thickBot="1" x14ac:dyDescent="0.25">
      <c r="B22" s="4" t="s">
        <v>204</v>
      </c>
      <c r="C22" s="19">
        <v>2126</v>
      </c>
      <c r="D22" s="19">
        <v>59</v>
      </c>
      <c r="E22" s="19">
        <v>1095</v>
      </c>
      <c r="F22" s="19">
        <v>972</v>
      </c>
      <c r="G22" s="19">
        <v>0</v>
      </c>
      <c r="H22" s="19">
        <v>3</v>
      </c>
      <c r="I22" s="19">
        <v>0</v>
      </c>
      <c r="J22" s="19">
        <v>2</v>
      </c>
      <c r="K22" s="19">
        <v>1</v>
      </c>
      <c r="L22" s="19">
        <v>0</v>
      </c>
      <c r="M22" s="19">
        <v>5</v>
      </c>
      <c r="N22" s="19">
        <v>0</v>
      </c>
      <c r="O22" s="19">
        <v>5</v>
      </c>
      <c r="P22" s="19">
        <v>0</v>
      </c>
      <c r="Q22" s="19">
        <v>0</v>
      </c>
      <c r="R22" s="19">
        <v>2</v>
      </c>
      <c r="S22" s="19">
        <v>0</v>
      </c>
      <c r="T22" s="19">
        <v>2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2136</v>
      </c>
      <c r="AC22" s="19">
        <v>59</v>
      </c>
      <c r="AD22" s="19">
        <v>1104</v>
      </c>
      <c r="AE22" s="19">
        <v>973</v>
      </c>
      <c r="AF22" s="19">
        <v>0</v>
      </c>
    </row>
    <row r="23" spans="2:32" ht="20.100000000000001" customHeight="1" thickBot="1" x14ac:dyDescent="0.25">
      <c r="B23" s="4" t="s">
        <v>205</v>
      </c>
      <c r="C23" s="19">
        <v>191</v>
      </c>
      <c r="D23" s="19">
        <v>0</v>
      </c>
      <c r="E23" s="19">
        <v>168</v>
      </c>
      <c r="F23" s="19">
        <v>23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12</v>
      </c>
      <c r="N23" s="19">
        <v>0</v>
      </c>
      <c r="O23" s="19">
        <v>12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203</v>
      </c>
      <c r="AC23" s="19">
        <v>0</v>
      </c>
      <c r="AD23" s="19">
        <v>180</v>
      </c>
      <c r="AE23" s="19">
        <v>23</v>
      </c>
      <c r="AF23" s="19">
        <v>0</v>
      </c>
    </row>
    <row r="24" spans="2:32" ht="20.100000000000001" customHeight="1" thickBot="1" x14ac:dyDescent="0.25">
      <c r="B24" s="4" t="s">
        <v>206</v>
      </c>
      <c r="C24" s="19">
        <v>73</v>
      </c>
      <c r="D24" s="19">
        <v>0</v>
      </c>
      <c r="E24" s="19">
        <v>68</v>
      </c>
      <c r="F24" s="19">
        <v>5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14</v>
      </c>
      <c r="N24" s="19">
        <v>0</v>
      </c>
      <c r="O24" s="19">
        <v>14</v>
      </c>
      <c r="P24" s="19">
        <v>0</v>
      </c>
      <c r="Q24" s="19">
        <v>0</v>
      </c>
      <c r="R24" s="19">
        <v>3</v>
      </c>
      <c r="S24" s="19">
        <v>0</v>
      </c>
      <c r="T24" s="19">
        <v>3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90</v>
      </c>
      <c r="AC24" s="19">
        <v>0</v>
      </c>
      <c r="AD24" s="19">
        <v>85</v>
      </c>
      <c r="AE24" s="19">
        <v>5</v>
      </c>
      <c r="AF24" s="19">
        <v>0</v>
      </c>
    </row>
    <row r="25" spans="2:32" ht="20.100000000000001" customHeight="1" thickBot="1" x14ac:dyDescent="0.25">
      <c r="B25" s="4" t="s">
        <v>207</v>
      </c>
      <c r="C25" s="19">
        <v>623</v>
      </c>
      <c r="D25" s="19">
        <v>0</v>
      </c>
      <c r="E25" s="19">
        <v>520</v>
      </c>
      <c r="F25" s="19">
        <v>103</v>
      </c>
      <c r="G25" s="19">
        <v>0</v>
      </c>
      <c r="H25" s="19">
        <v>3</v>
      </c>
      <c r="I25" s="19">
        <v>0</v>
      </c>
      <c r="J25" s="19">
        <v>3</v>
      </c>
      <c r="K25" s="19">
        <v>0</v>
      </c>
      <c r="L25" s="19">
        <v>0</v>
      </c>
      <c r="M25" s="19">
        <v>13</v>
      </c>
      <c r="N25" s="19">
        <v>0</v>
      </c>
      <c r="O25" s="19">
        <v>11</v>
      </c>
      <c r="P25" s="19">
        <v>2</v>
      </c>
      <c r="Q25" s="19">
        <v>0</v>
      </c>
      <c r="R25" s="19">
        <v>38</v>
      </c>
      <c r="S25" s="19">
        <v>0</v>
      </c>
      <c r="T25" s="19">
        <v>38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677</v>
      </c>
      <c r="AC25" s="19">
        <v>0</v>
      </c>
      <c r="AD25" s="19">
        <v>572</v>
      </c>
      <c r="AE25" s="19">
        <v>105</v>
      </c>
      <c r="AF25" s="19">
        <v>0</v>
      </c>
    </row>
    <row r="26" spans="2:32" ht="20.100000000000001" customHeight="1" thickBot="1" x14ac:dyDescent="0.25">
      <c r="B26" s="4" t="s">
        <v>208</v>
      </c>
      <c r="C26" s="19">
        <v>875</v>
      </c>
      <c r="D26" s="19">
        <v>3</v>
      </c>
      <c r="E26" s="19">
        <v>659</v>
      </c>
      <c r="F26" s="19">
        <v>213</v>
      </c>
      <c r="G26" s="19">
        <v>0</v>
      </c>
      <c r="H26" s="19">
        <v>5</v>
      </c>
      <c r="I26" s="19">
        <v>0</v>
      </c>
      <c r="J26" s="19">
        <v>5</v>
      </c>
      <c r="K26" s="19">
        <v>0</v>
      </c>
      <c r="L26" s="19">
        <v>0</v>
      </c>
      <c r="M26" s="19">
        <v>11</v>
      </c>
      <c r="N26" s="19">
        <v>0</v>
      </c>
      <c r="O26" s="19">
        <v>10</v>
      </c>
      <c r="P26" s="19">
        <v>1</v>
      </c>
      <c r="Q26" s="19">
        <v>0</v>
      </c>
      <c r="R26" s="19">
        <v>3</v>
      </c>
      <c r="S26" s="19">
        <v>0</v>
      </c>
      <c r="T26" s="19">
        <v>3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894</v>
      </c>
      <c r="AC26" s="19">
        <v>3</v>
      </c>
      <c r="AD26" s="19">
        <v>677</v>
      </c>
      <c r="AE26" s="19">
        <v>214</v>
      </c>
      <c r="AF26" s="19">
        <v>0</v>
      </c>
    </row>
    <row r="27" spans="2:32" ht="20.100000000000001" customHeight="1" thickBot="1" x14ac:dyDescent="0.25">
      <c r="B27" s="4" t="s">
        <v>209</v>
      </c>
      <c r="C27" s="19">
        <v>1606</v>
      </c>
      <c r="D27" s="19">
        <v>0</v>
      </c>
      <c r="E27" s="19">
        <v>1349</v>
      </c>
      <c r="F27" s="19">
        <v>256</v>
      </c>
      <c r="G27" s="19">
        <v>1</v>
      </c>
      <c r="H27" s="19">
        <v>4</v>
      </c>
      <c r="I27" s="19">
        <v>0</v>
      </c>
      <c r="J27" s="19">
        <v>4</v>
      </c>
      <c r="K27" s="19">
        <v>0</v>
      </c>
      <c r="L27" s="19">
        <v>0</v>
      </c>
      <c r="M27" s="19">
        <v>20</v>
      </c>
      <c r="N27" s="19">
        <v>0</v>
      </c>
      <c r="O27" s="19">
        <v>18</v>
      </c>
      <c r="P27" s="19">
        <v>2</v>
      </c>
      <c r="Q27" s="19">
        <v>0</v>
      </c>
      <c r="R27" s="19">
        <v>1</v>
      </c>
      <c r="S27" s="19">
        <v>0</v>
      </c>
      <c r="T27" s="19">
        <v>1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1631</v>
      </c>
      <c r="AC27" s="19">
        <v>0</v>
      </c>
      <c r="AD27" s="19">
        <v>1372</v>
      </c>
      <c r="AE27" s="19">
        <v>258</v>
      </c>
      <c r="AF27" s="19">
        <v>1</v>
      </c>
    </row>
    <row r="28" spans="2:32" ht="20.100000000000001" customHeight="1" thickBot="1" x14ac:dyDescent="0.25">
      <c r="B28" s="4" t="s">
        <v>210</v>
      </c>
      <c r="C28" s="19">
        <v>648</v>
      </c>
      <c r="D28" s="19">
        <v>10</v>
      </c>
      <c r="E28" s="19">
        <v>526</v>
      </c>
      <c r="F28" s="19">
        <v>112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103</v>
      </c>
      <c r="N28" s="19">
        <v>0</v>
      </c>
      <c r="O28" s="19">
        <v>103</v>
      </c>
      <c r="P28" s="19">
        <v>0</v>
      </c>
      <c r="Q28" s="19">
        <v>0</v>
      </c>
      <c r="R28" s="19">
        <v>196</v>
      </c>
      <c r="S28" s="19">
        <v>0</v>
      </c>
      <c r="T28" s="19">
        <v>196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947</v>
      </c>
      <c r="AC28" s="19">
        <v>10</v>
      </c>
      <c r="AD28" s="19">
        <v>825</v>
      </c>
      <c r="AE28" s="19">
        <v>112</v>
      </c>
      <c r="AF28" s="19">
        <v>0</v>
      </c>
    </row>
    <row r="29" spans="2:32" ht="20.100000000000001" customHeight="1" thickBot="1" x14ac:dyDescent="0.25">
      <c r="B29" s="4" t="s">
        <v>211</v>
      </c>
      <c r="C29" s="19">
        <v>818</v>
      </c>
      <c r="D29" s="19">
        <v>3</v>
      </c>
      <c r="E29" s="19">
        <v>535</v>
      </c>
      <c r="F29" s="19">
        <v>280</v>
      </c>
      <c r="G29" s="19">
        <v>0</v>
      </c>
      <c r="H29" s="19">
        <v>1</v>
      </c>
      <c r="I29" s="19">
        <v>0</v>
      </c>
      <c r="J29" s="19">
        <v>1</v>
      </c>
      <c r="K29" s="19">
        <v>0</v>
      </c>
      <c r="L29" s="19">
        <v>0</v>
      </c>
      <c r="M29" s="19">
        <v>97</v>
      </c>
      <c r="N29" s="19">
        <v>0</v>
      </c>
      <c r="O29" s="19">
        <v>82</v>
      </c>
      <c r="P29" s="19">
        <v>15</v>
      </c>
      <c r="Q29" s="19">
        <v>0</v>
      </c>
      <c r="R29" s="19">
        <v>18</v>
      </c>
      <c r="S29" s="19">
        <v>0</v>
      </c>
      <c r="T29" s="19">
        <v>18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934</v>
      </c>
      <c r="AC29" s="19">
        <v>3</v>
      </c>
      <c r="AD29" s="19">
        <v>636</v>
      </c>
      <c r="AE29" s="19">
        <v>295</v>
      </c>
      <c r="AF29" s="19">
        <v>0</v>
      </c>
    </row>
    <row r="30" spans="2:32" ht="20.100000000000001" customHeight="1" thickBot="1" x14ac:dyDescent="0.25">
      <c r="B30" s="5" t="s">
        <v>212</v>
      </c>
      <c r="C30" s="27">
        <v>449</v>
      </c>
      <c r="D30" s="27">
        <v>0</v>
      </c>
      <c r="E30" s="27">
        <v>284</v>
      </c>
      <c r="F30" s="27">
        <v>165</v>
      </c>
      <c r="G30" s="27">
        <v>0</v>
      </c>
      <c r="H30" s="27">
        <v>5</v>
      </c>
      <c r="I30" s="27">
        <v>0</v>
      </c>
      <c r="J30" s="27">
        <v>4</v>
      </c>
      <c r="K30" s="27">
        <v>1</v>
      </c>
      <c r="L30" s="27">
        <v>0</v>
      </c>
      <c r="M30" s="27">
        <v>20</v>
      </c>
      <c r="N30" s="27">
        <v>0</v>
      </c>
      <c r="O30" s="27">
        <v>18</v>
      </c>
      <c r="P30" s="27">
        <v>2</v>
      </c>
      <c r="Q30" s="27">
        <v>0</v>
      </c>
      <c r="R30" s="27">
        <v>8</v>
      </c>
      <c r="S30" s="27">
        <v>0</v>
      </c>
      <c r="T30" s="27">
        <v>8</v>
      </c>
      <c r="U30" s="27">
        <v>0</v>
      </c>
      <c r="V30" s="27">
        <v>0</v>
      </c>
      <c r="W30" s="27">
        <v>3</v>
      </c>
      <c r="X30" s="27">
        <v>0</v>
      </c>
      <c r="Y30" s="27">
        <v>0</v>
      </c>
      <c r="Z30" s="27">
        <v>3</v>
      </c>
      <c r="AA30" s="27">
        <v>0</v>
      </c>
      <c r="AB30" s="27">
        <v>485</v>
      </c>
      <c r="AC30" s="27">
        <v>0</v>
      </c>
      <c r="AD30" s="27">
        <v>314</v>
      </c>
      <c r="AE30" s="27">
        <v>171</v>
      </c>
      <c r="AF30" s="27">
        <v>0</v>
      </c>
    </row>
    <row r="31" spans="2:32" ht="20.100000000000001" customHeight="1" thickBot="1" x14ac:dyDescent="0.25">
      <c r="B31" s="6" t="s">
        <v>213</v>
      </c>
      <c r="C31" s="29">
        <v>112</v>
      </c>
      <c r="D31" s="29">
        <v>0</v>
      </c>
      <c r="E31" s="29">
        <v>82</v>
      </c>
      <c r="F31" s="29">
        <v>30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17</v>
      </c>
      <c r="S31" s="29">
        <v>0</v>
      </c>
      <c r="T31" s="29">
        <v>17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129</v>
      </c>
      <c r="AC31" s="29">
        <v>0</v>
      </c>
      <c r="AD31" s="29">
        <v>99</v>
      </c>
      <c r="AE31" s="29">
        <v>30</v>
      </c>
      <c r="AF31" s="29">
        <v>0</v>
      </c>
    </row>
    <row r="32" spans="2:32" ht="20.100000000000001" customHeight="1" thickBot="1" x14ac:dyDescent="0.25">
      <c r="B32" s="4" t="s">
        <v>214</v>
      </c>
      <c r="C32" s="29">
        <v>358</v>
      </c>
      <c r="D32" s="29">
        <v>0</v>
      </c>
      <c r="E32" s="29">
        <v>346</v>
      </c>
      <c r="F32" s="29">
        <v>12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2</v>
      </c>
      <c r="N32" s="29">
        <v>0</v>
      </c>
      <c r="O32" s="29">
        <v>2</v>
      </c>
      <c r="P32" s="29">
        <v>0</v>
      </c>
      <c r="Q32" s="29">
        <v>0</v>
      </c>
      <c r="R32" s="29">
        <v>1</v>
      </c>
      <c r="S32" s="29">
        <v>0</v>
      </c>
      <c r="T32" s="29">
        <v>1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361</v>
      </c>
      <c r="AC32" s="29">
        <v>0</v>
      </c>
      <c r="AD32" s="29">
        <v>349</v>
      </c>
      <c r="AE32" s="29">
        <v>12</v>
      </c>
      <c r="AF32" s="29">
        <v>0</v>
      </c>
    </row>
    <row r="33" spans="2:32" ht="20.100000000000001" customHeight="1" thickBot="1" x14ac:dyDescent="0.25">
      <c r="B33" s="4" t="s">
        <v>215</v>
      </c>
      <c r="C33" s="28">
        <v>280</v>
      </c>
      <c r="D33" s="28">
        <v>0</v>
      </c>
      <c r="E33" s="28">
        <v>203</v>
      </c>
      <c r="F33" s="28">
        <v>77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4</v>
      </c>
      <c r="N33" s="28">
        <v>0</v>
      </c>
      <c r="O33" s="28">
        <v>4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284</v>
      </c>
      <c r="AC33" s="28">
        <v>0</v>
      </c>
      <c r="AD33" s="28">
        <v>207</v>
      </c>
      <c r="AE33" s="28">
        <v>77</v>
      </c>
      <c r="AF33" s="28">
        <v>0</v>
      </c>
    </row>
    <row r="34" spans="2:32" ht="20.100000000000001" customHeight="1" thickBot="1" x14ac:dyDescent="0.25">
      <c r="B34" s="4" t="s">
        <v>216</v>
      </c>
      <c r="C34" s="19">
        <v>114</v>
      </c>
      <c r="D34" s="19">
        <v>0</v>
      </c>
      <c r="E34" s="19">
        <v>93</v>
      </c>
      <c r="F34" s="19">
        <v>21</v>
      </c>
      <c r="G34" s="19">
        <v>0</v>
      </c>
      <c r="H34" s="19">
        <v>1</v>
      </c>
      <c r="I34" s="19">
        <v>0</v>
      </c>
      <c r="J34" s="19">
        <v>1</v>
      </c>
      <c r="K34" s="19">
        <v>0</v>
      </c>
      <c r="L34" s="19">
        <v>0</v>
      </c>
      <c r="M34" s="19">
        <v>4</v>
      </c>
      <c r="N34" s="19">
        <v>0</v>
      </c>
      <c r="O34" s="19">
        <v>4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119</v>
      </c>
      <c r="AC34" s="19">
        <v>0</v>
      </c>
      <c r="AD34" s="19">
        <v>98</v>
      </c>
      <c r="AE34" s="19">
        <v>21</v>
      </c>
      <c r="AF34" s="19">
        <v>0</v>
      </c>
    </row>
    <row r="35" spans="2:32" ht="20.100000000000001" customHeight="1" thickBot="1" x14ac:dyDescent="0.25">
      <c r="B35" s="4" t="s">
        <v>217</v>
      </c>
      <c r="C35" s="19">
        <v>171</v>
      </c>
      <c r="D35" s="19">
        <v>1</v>
      </c>
      <c r="E35" s="19">
        <v>163</v>
      </c>
      <c r="F35" s="19">
        <v>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171</v>
      </c>
      <c r="AC35" s="19">
        <v>1</v>
      </c>
      <c r="AD35" s="19">
        <v>163</v>
      </c>
      <c r="AE35" s="19">
        <v>7</v>
      </c>
      <c r="AF35" s="19">
        <v>0</v>
      </c>
    </row>
    <row r="36" spans="2:32" ht="20.100000000000001" customHeight="1" thickBot="1" x14ac:dyDescent="0.25">
      <c r="B36" s="4" t="s">
        <v>218</v>
      </c>
      <c r="C36" s="19">
        <v>83</v>
      </c>
      <c r="D36" s="19">
        <v>1</v>
      </c>
      <c r="E36" s="19">
        <v>62</v>
      </c>
      <c r="F36" s="19">
        <v>20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4</v>
      </c>
      <c r="N36" s="19">
        <v>0</v>
      </c>
      <c r="O36" s="19">
        <v>4</v>
      </c>
      <c r="P36" s="19">
        <v>0</v>
      </c>
      <c r="Q36" s="19">
        <v>0</v>
      </c>
      <c r="R36" s="19">
        <v>1</v>
      </c>
      <c r="S36" s="19">
        <v>0</v>
      </c>
      <c r="T36" s="19">
        <v>1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88</v>
      </c>
      <c r="AC36" s="19">
        <v>1</v>
      </c>
      <c r="AD36" s="19">
        <v>67</v>
      </c>
      <c r="AE36" s="19">
        <v>20</v>
      </c>
      <c r="AF36" s="19">
        <v>0</v>
      </c>
    </row>
    <row r="37" spans="2:32" ht="20.100000000000001" customHeight="1" thickBot="1" x14ac:dyDescent="0.25">
      <c r="B37" s="4" t="s">
        <v>219</v>
      </c>
      <c r="C37" s="19">
        <v>88</v>
      </c>
      <c r="D37" s="19">
        <v>1</v>
      </c>
      <c r="E37" s="19">
        <v>80</v>
      </c>
      <c r="F37" s="19">
        <v>7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8</v>
      </c>
      <c r="N37" s="19">
        <v>0</v>
      </c>
      <c r="O37" s="19">
        <v>4</v>
      </c>
      <c r="P37" s="19">
        <v>4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96</v>
      </c>
      <c r="AC37" s="19">
        <v>1</v>
      </c>
      <c r="AD37" s="19">
        <v>84</v>
      </c>
      <c r="AE37" s="19">
        <v>11</v>
      </c>
      <c r="AF37" s="19">
        <v>0</v>
      </c>
    </row>
    <row r="38" spans="2:32" ht="20.100000000000001" customHeight="1" thickBot="1" x14ac:dyDescent="0.25">
      <c r="B38" s="4" t="s">
        <v>220</v>
      </c>
      <c r="C38" s="19">
        <v>444</v>
      </c>
      <c r="D38" s="19">
        <v>0</v>
      </c>
      <c r="E38" s="19">
        <v>222</v>
      </c>
      <c r="F38" s="19">
        <v>222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444</v>
      </c>
      <c r="AC38" s="19">
        <v>0</v>
      </c>
      <c r="AD38" s="19">
        <v>222</v>
      </c>
      <c r="AE38" s="19">
        <v>222</v>
      </c>
      <c r="AF38" s="19">
        <v>0</v>
      </c>
    </row>
    <row r="39" spans="2:32" ht="20.100000000000001" customHeight="1" thickBot="1" x14ac:dyDescent="0.25">
      <c r="B39" s="4" t="s">
        <v>221</v>
      </c>
      <c r="C39" s="19">
        <v>147</v>
      </c>
      <c r="D39" s="19">
        <v>0</v>
      </c>
      <c r="E39" s="19">
        <v>105</v>
      </c>
      <c r="F39" s="19">
        <v>42</v>
      </c>
      <c r="G39" s="19">
        <v>0</v>
      </c>
      <c r="H39" s="19">
        <v>8</v>
      </c>
      <c r="I39" s="19">
        <v>0</v>
      </c>
      <c r="J39" s="19">
        <v>5</v>
      </c>
      <c r="K39" s="19">
        <v>3</v>
      </c>
      <c r="L39" s="19">
        <v>0</v>
      </c>
      <c r="M39" s="19">
        <v>11</v>
      </c>
      <c r="N39" s="19">
        <v>0</v>
      </c>
      <c r="O39" s="19">
        <v>11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166</v>
      </c>
      <c r="AC39" s="19">
        <v>0</v>
      </c>
      <c r="AD39" s="19">
        <v>121</v>
      </c>
      <c r="AE39" s="19">
        <v>45</v>
      </c>
      <c r="AF39" s="19">
        <v>0</v>
      </c>
    </row>
    <row r="40" spans="2:32" ht="20.100000000000001" customHeight="1" thickBot="1" x14ac:dyDescent="0.25">
      <c r="B40" s="4" t="s">
        <v>222</v>
      </c>
      <c r="C40" s="19">
        <v>375</v>
      </c>
      <c r="D40" s="19">
        <v>1</v>
      </c>
      <c r="E40" s="19">
        <v>282</v>
      </c>
      <c r="F40" s="19">
        <v>92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</v>
      </c>
      <c r="N40" s="19">
        <v>0</v>
      </c>
      <c r="O40" s="19">
        <v>1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376</v>
      </c>
      <c r="AC40" s="19">
        <v>1</v>
      </c>
      <c r="AD40" s="19">
        <v>283</v>
      </c>
      <c r="AE40" s="19">
        <v>92</v>
      </c>
      <c r="AF40" s="19">
        <v>0</v>
      </c>
    </row>
    <row r="41" spans="2:32" ht="20.100000000000001" customHeight="1" thickBot="1" x14ac:dyDescent="0.25">
      <c r="B41" s="4" t="s">
        <v>223</v>
      </c>
      <c r="C41" s="19">
        <v>518</v>
      </c>
      <c r="D41" s="19">
        <v>2</v>
      </c>
      <c r="E41" s="19">
        <v>374</v>
      </c>
      <c r="F41" s="19">
        <v>142</v>
      </c>
      <c r="G41" s="19">
        <v>0</v>
      </c>
      <c r="H41" s="19">
        <v>3</v>
      </c>
      <c r="I41" s="19">
        <v>0</v>
      </c>
      <c r="J41" s="19">
        <v>1</v>
      </c>
      <c r="K41" s="19">
        <v>2</v>
      </c>
      <c r="L41" s="19">
        <v>0</v>
      </c>
      <c r="M41" s="19">
        <v>21</v>
      </c>
      <c r="N41" s="19">
        <v>0</v>
      </c>
      <c r="O41" s="19">
        <v>21</v>
      </c>
      <c r="P41" s="19">
        <v>0</v>
      </c>
      <c r="Q41" s="19">
        <v>0</v>
      </c>
      <c r="R41" s="19">
        <v>2</v>
      </c>
      <c r="S41" s="19">
        <v>0</v>
      </c>
      <c r="T41" s="19">
        <v>2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544</v>
      </c>
      <c r="AC41" s="19">
        <v>2</v>
      </c>
      <c r="AD41" s="19">
        <v>398</v>
      </c>
      <c r="AE41" s="19">
        <v>144</v>
      </c>
      <c r="AF41" s="19">
        <v>0</v>
      </c>
    </row>
    <row r="42" spans="2:32" ht="20.100000000000001" customHeight="1" thickBot="1" x14ac:dyDescent="0.25">
      <c r="B42" s="4" t="s">
        <v>224</v>
      </c>
      <c r="C42" s="19">
        <v>143</v>
      </c>
      <c r="D42" s="19">
        <v>0</v>
      </c>
      <c r="E42" s="19">
        <v>125</v>
      </c>
      <c r="F42" s="19">
        <v>18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</v>
      </c>
      <c r="N42" s="19">
        <v>0</v>
      </c>
      <c r="O42" s="19">
        <v>0</v>
      </c>
      <c r="P42" s="19">
        <v>3</v>
      </c>
      <c r="Q42" s="19">
        <v>0</v>
      </c>
      <c r="R42" s="19">
        <v>2</v>
      </c>
      <c r="S42" s="19">
        <v>0</v>
      </c>
      <c r="T42" s="19">
        <v>0</v>
      </c>
      <c r="U42" s="19">
        <v>2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148</v>
      </c>
      <c r="AC42" s="19">
        <v>0</v>
      </c>
      <c r="AD42" s="19">
        <v>125</v>
      </c>
      <c r="AE42" s="19">
        <v>23</v>
      </c>
      <c r="AF42" s="19">
        <v>0</v>
      </c>
    </row>
    <row r="43" spans="2:32" ht="20.100000000000001" customHeight="1" thickBot="1" x14ac:dyDescent="0.25">
      <c r="B43" s="4" t="s">
        <v>225</v>
      </c>
      <c r="C43" s="19">
        <v>251</v>
      </c>
      <c r="D43" s="19">
        <v>0</v>
      </c>
      <c r="E43" s="19">
        <v>156</v>
      </c>
      <c r="F43" s="19">
        <v>95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251</v>
      </c>
      <c r="AC43" s="19">
        <v>0</v>
      </c>
      <c r="AD43" s="19">
        <v>156</v>
      </c>
      <c r="AE43" s="19">
        <v>95</v>
      </c>
      <c r="AF43" s="19">
        <v>0</v>
      </c>
    </row>
    <row r="44" spans="2:32" ht="20.100000000000001" customHeight="1" thickBot="1" x14ac:dyDescent="0.25">
      <c r="B44" s="4" t="s">
        <v>226</v>
      </c>
      <c r="C44" s="19">
        <v>672</v>
      </c>
      <c r="D44" s="19">
        <v>1</v>
      </c>
      <c r="E44" s="19">
        <v>467</v>
      </c>
      <c r="F44" s="19">
        <v>204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6</v>
      </c>
      <c r="N44" s="19">
        <v>0</v>
      </c>
      <c r="O44" s="19">
        <v>6</v>
      </c>
      <c r="P44" s="19">
        <v>0</v>
      </c>
      <c r="Q44" s="19">
        <v>0</v>
      </c>
      <c r="R44" s="19">
        <v>7</v>
      </c>
      <c r="S44" s="19">
        <v>0</v>
      </c>
      <c r="T44" s="19">
        <v>7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685</v>
      </c>
      <c r="AC44" s="19">
        <v>1</v>
      </c>
      <c r="AD44" s="19">
        <v>480</v>
      </c>
      <c r="AE44" s="19">
        <v>204</v>
      </c>
      <c r="AF44" s="19">
        <v>0</v>
      </c>
    </row>
    <row r="45" spans="2:32" ht="20.100000000000001" customHeight="1" thickBot="1" x14ac:dyDescent="0.25">
      <c r="B45" s="4" t="s">
        <v>227</v>
      </c>
      <c r="C45" s="19">
        <v>4020</v>
      </c>
      <c r="D45" s="19">
        <v>13</v>
      </c>
      <c r="E45" s="19">
        <v>1695</v>
      </c>
      <c r="F45" s="19">
        <v>2312</v>
      </c>
      <c r="G45" s="19">
        <v>0</v>
      </c>
      <c r="H45" s="19">
        <v>22</v>
      </c>
      <c r="I45" s="19">
        <v>2</v>
      </c>
      <c r="J45" s="19">
        <v>14</v>
      </c>
      <c r="K45" s="19">
        <v>6</v>
      </c>
      <c r="L45" s="19">
        <v>0</v>
      </c>
      <c r="M45" s="19">
        <v>52</v>
      </c>
      <c r="N45" s="19">
        <v>0</v>
      </c>
      <c r="O45" s="19">
        <v>45</v>
      </c>
      <c r="P45" s="19">
        <v>7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6</v>
      </c>
      <c r="X45" s="19">
        <v>0</v>
      </c>
      <c r="Y45" s="19">
        <v>2</v>
      </c>
      <c r="Z45" s="19">
        <v>4</v>
      </c>
      <c r="AA45" s="19">
        <v>0</v>
      </c>
      <c r="AB45" s="19">
        <v>4100</v>
      </c>
      <c r="AC45" s="19">
        <v>15</v>
      </c>
      <c r="AD45" s="19">
        <v>1756</v>
      </c>
      <c r="AE45" s="19">
        <v>2329</v>
      </c>
      <c r="AF45" s="19">
        <v>0</v>
      </c>
    </row>
    <row r="46" spans="2:32" ht="20.100000000000001" customHeight="1" thickBot="1" x14ac:dyDescent="0.25">
      <c r="B46" s="4" t="s">
        <v>228</v>
      </c>
      <c r="C46" s="19">
        <v>626</v>
      </c>
      <c r="D46" s="19">
        <v>0</v>
      </c>
      <c r="E46" s="19">
        <v>253</v>
      </c>
      <c r="F46" s="19">
        <v>373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</v>
      </c>
      <c r="N46" s="19">
        <v>0</v>
      </c>
      <c r="O46" s="19">
        <v>2</v>
      </c>
      <c r="P46" s="19">
        <v>0</v>
      </c>
      <c r="Q46" s="19">
        <v>0</v>
      </c>
      <c r="R46" s="19">
        <v>14</v>
      </c>
      <c r="S46" s="19">
        <v>0</v>
      </c>
      <c r="T46" s="19">
        <v>14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642</v>
      </c>
      <c r="AC46" s="19">
        <v>0</v>
      </c>
      <c r="AD46" s="19">
        <v>269</v>
      </c>
      <c r="AE46" s="19">
        <v>373</v>
      </c>
      <c r="AF46" s="19">
        <v>0</v>
      </c>
    </row>
    <row r="47" spans="2:32" ht="20.100000000000001" customHeight="1" thickBot="1" x14ac:dyDescent="0.25">
      <c r="B47" s="4" t="s">
        <v>229</v>
      </c>
      <c r="C47" s="19">
        <v>461</v>
      </c>
      <c r="D47" s="19">
        <v>11</v>
      </c>
      <c r="E47" s="19">
        <v>295</v>
      </c>
      <c r="F47" s="19">
        <v>155</v>
      </c>
      <c r="G47" s="19">
        <v>0</v>
      </c>
      <c r="H47" s="19">
        <v>2</v>
      </c>
      <c r="I47" s="19">
        <v>0</v>
      </c>
      <c r="J47" s="19">
        <v>1</v>
      </c>
      <c r="K47" s="19">
        <v>1</v>
      </c>
      <c r="L47" s="19">
        <v>0</v>
      </c>
      <c r="M47" s="19">
        <v>33</v>
      </c>
      <c r="N47" s="19">
        <v>0</v>
      </c>
      <c r="O47" s="19">
        <v>29</v>
      </c>
      <c r="P47" s="19">
        <v>4</v>
      </c>
      <c r="Q47" s="19">
        <v>0</v>
      </c>
      <c r="R47" s="19">
        <v>1</v>
      </c>
      <c r="S47" s="19">
        <v>0</v>
      </c>
      <c r="T47" s="19">
        <v>1</v>
      </c>
      <c r="U47" s="19">
        <v>0</v>
      </c>
      <c r="V47" s="19">
        <v>0</v>
      </c>
      <c r="W47" s="19">
        <v>1</v>
      </c>
      <c r="X47" s="19">
        <v>0</v>
      </c>
      <c r="Y47" s="19">
        <v>0</v>
      </c>
      <c r="Z47" s="19">
        <v>1</v>
      </c>
      <c r="AA47" s="19">
        <v>0</v>
      </c>
      <c r="AB47" s="19">
        <v>498</v>
      </c>
      <c r="AC47" s="19">
        <v>11</v>
      </c>
      <c r="AD47" s="19">
        <v>326</v>
      </c>
      <c r="AE47" s="19">
        <v>161</v>
      </c>
      <c r="AF47" s="19">
        <v>0</v>
      </c>
    </row>
    <row r="48" spans="2:32" ht="20.100000000000001" customHeight="1" thickBot="1" x14ac:dyDescent="0.25">
      <c r="B48" s="4" t="s">
        <v>230</v>
      </c>
      <c r="C48" s="19">
        <v>765</v>
      </c>
      <c r="D48" s="19">
        <v>4</v>
      </c>
      <c r="E48" s="19">
        <v>498</v>
      </c>
      <c r="F48" s="19">
        <v>263</v>
      </c>
      <c r="G48" s="19">
        <v>0</v>
      </c>
      <c r="H48" s="19">
        <v>5</v>
      </c>
      <c r="I48" s="19">
        <v>0</v>
      </c>
      <c r="J48" s="19">
        <v>1</v>
      </c>
      <c r="K48" s="19">
        <v>4</v>
      </c>
      <c r="L48" s="19">
        <v>0</v>
      </c>
      <c r="M48" s="19">
        <v>24</v>
      </c>
      <c r="N48" s="19">
        <v>0</v>
      </c>
      <c r="O48" s="19">
        <v>21</v>
      </c>
      <c r="P48" s="19">
        <v>3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794</v>
      </c>
      <c r="AC48" s="19">
        <v>4</v>
      </c>
      <c r="AD48" s="19">
        <v>520</v>
      </c>
      <c r="AE48" s="19">
        <v>270</v>
      </c>
      <c r="AF48" s="19">
        <v>0</v>
      </c>
    </row>
    <row r="49" spans="2:32" ht="20.100000000000001" customHeight="1" thickBot="1" x14ac:dyDescent="0.25">
      <c r="B49" s="4" t="s">
        <v>231</v>
      </c>
      <c r="C49" s="19">
        <v>2298</v>
      </c>
      <c r="D49" s="19">
        <v>5</v>
      </c>
      <c r="E49" s="19">
        <v>2028</v>
      </c>
      <c r="F49" s="19">
        <v>265</v>
      </c>
      <c r="G49" s="19">
        <v>0</v>
      </c>
      <c r="H49" s="19">
        <v>1</v>
      </c>
      <c r="I49" s="19">
        <v>0</v>
      </c>
      <c r="J49" s="19">
        <v>1</v>
      </c>
      <c r="K49" s="19">
        <v>0</v>
      </c>
      <c r="L49" s="19">
        <v>0</v>
      </c>
      <c r="M49" s="19">
        <v>158</v>
      </c>
      <c r="N49" s="19">
        <v>0</v>
      </c>
      <c r="O49" s="19">
        <v>146</v>
      </c>
      <c r="P49" s="19">
        <v>12</v>
      </c>
      <c r="Q49" s="19">
        <v>0</v>
      </c>
      <c r="R49" s="19">
        <v>2</v>
      </c>
      <c r="S49" s="19">
        <v>0</v>
      </c>
      <c r="T49" s="19">
        <v>2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2459</v>
      </c>
      <c r="AC49" s="19">
        <v>5</v>
      </c>
      <c r="AD49" s="19">
        <v>2177</v>
      </c>
      <c r="AE49" s="19">
        <v>277</v>
      </c>
      <c r="AF49" s="19">
        <v>0</v>
      </c>
    </row>
    <row r="50" spans="2:32" ht="20.100000000000001" customHeight="1" thickBot="1" x14ac:dyDescent="0.25">
      <c r="B50" s="4" t="s">
        <v>232</v>
      </c>
      <c r="C50" s="19">
        <v>473</v>
      </c>
      <c r="D50" s="19">
        <v>0</v>
      </c>
      <c r="E50" s="19">
        <v>408</v>
      </c>
      <c r="F50" s="19">
        <v>65</v>
      </c>
      <c r="G50" s="19">
        <v>0</v>
      </c>
      <c r="H50" s="19">
        <v>2</v>
      </c>
      <c r="I50" s="19">
        <v>0</v>
      </c>
      <c r="J50" s="19">
        <v>1</v>
      </c>
      <c r="K50" s="19">
        <v>1</v>
      </c>
      <c r="L50" s="19">
        <v>0</v>
      </c>
      <c r="M50" s="19">
        <v>28</v>
      </c>
      <c r="N50" s="19">
        <v>0</v>
      </c>
      <c r="O50" s="19">
        <v>28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503</v>
      </c>
      <c r="AC50" s="19">
        <v>0</v>
      </c>
      <c r="AD50" s="19">
        <v>437</v>
      </c>
      <c r="AE50" s="19">
        <v>66</v>
      </c>
      <c r="AF50" s="19">
        <v>0</v>
      </c>
    </row>
    <row r="51" spans="2:32" ht="20.100000000000001" customHeight="1" thickBot="1" x14ac:dyDescent="0.25">
      <c r="B51" s="4" t="s">
        <v>233</v>
      </c>
      <c r="C51" s="19">
        <v>2298</v>
      </c>
      <c r="D51" s="19">
        <v>44</v>
      </c>
      <c r="E51" s="19">
        <v>1561</v>
      </c>
      <c r="F51" s="19">
        <v>693</v>
      </c>
      <c r="G51" s="19">
        <v>0</v>
      </c>
      <c r="H51" s="19">
        <v>2</v>
      </c>
      <c r="I51" s="19">
        <v>0</v>
      </c>
      <c r="J51" s="19">
        <v>2</v>
      </c>
      <c r="K51" s="19">
        <v>0</v>
      </c>
      <c r="L51" s="19">
        <v>0</v>
      </c>
      <c r="M51" s="19">
        <v>69</v>
      </c>
      <c r="N51" s="19">
        <v>0</v>
      </c>
      <c r="O51" s="19">
        <v>67</v>
      </c>
      <c r="P51" s="19">
        <v>2</v>
      </c>
      <c r="Q51" s="19">
        <v>0</v>
      </c>
      <c r="R51" s="19">
        <v>42</v>
      </c>
      <c r="S51" s="19">
        <v>0</v>
      </c>
      <c r="T51" s="19">
        <v>42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2411</v>
      </c>
      <c r="AC51" s="19">
        <v>44</v>
      </c>
      <c r="AD51" s="19">
        <v>1672</v>
      </c>
      <c r="AE51" s="19">
        <v>695</v>
      </c>
      <c r="AF51" s="19">
        <v>0</v>
      </c>
    </row>
    <row r="52" spans="2:32" ht="20.100000000000001" customHeight="1" thickBot="1" x14ac:dyDescent="0.25">
      <c r="B52" s="4" t="s">
        <v>234</v>
      </c>
      <c r="C52" s="19">
        <v>533</v>
      </c>
      <c r="D52" s="19">
        <v>0</v>
      </c>
      <c r="E52" s="19">
        <v>405</v>
      </c>
      <c r="F52" s="19">
        <v>128</v>
      </c>
      <c r="G52" s="19">
        <v>0</v>
      </c>
      <c r="H52" s="19">
        <v>1</v>
      </c>
      <c r="I52" s="19">
        <v>0</v>
      </c>
      <c r="J52" s="19">
        <v>1</v>
      </c>
      <c r="K52" s="19">
        <v>0</v>
      </c>
      <c r="L52" s="19">
        <v>0</v>
      </c>
      <c r="M52" s="19">
        <v>15</v>
      </c>
      <c r="N52" s="19">
        <v>0</v>
      </c>
      <c r="O52" s="19">
        <v>15</v>
      </c>
      <c r="P52" s="19">
        <v>0</v>
      </c>
      <c r="Q52" s="19">
        <v>0</v>
      </c>
      <c r="R52" s="19">
        <v>3</v>
      </c>
      <c r="S52" s="19">
        <v>0</v>
      </c>
      <c r="T52" s="19">
        <v>3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552</v>
      </c>
      <c r="AC52" s="19">
        <v>0</v>
      </c>
      <c r="AD52" s="19">
        <v>424</v>
      </c>
      <c r="AE52" s="19">
        <v>128</v>
      </c>
      <c r="AF52" s="19">
        <v>0</v>
      </c>
    </row>
    <row r="53" spans="2:32" ht="20.100000000000001" customHeight="1" thickBot="1" x14ac:dyDescent="0.25">
      <c r="B53" s="4" t="s">
        <v>235</v>
      </c>
      <c r="C53" s="19">
        <v>238</v>
      </c>
      <c r="D53" s="19">
        <v>0</v>
      </c>
      <c r="E53" s="19">
        <v>203</v>
      </c>
      <c r="F53" s="19">
        <v>35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2</v>
      </c>
      <c r="N53" s="19">
        <v>0</v>
      </c>
      <c r="O53" s="19">
        <v>2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240</v>
      </c>
      <c r="AC53" s="19">
        <v>0</v>
      </c>
      <c r="AD53" s="19">
        <v>205</v>
      </c>
      <c r="AE53" s="19">
        <v>35</v>
      </c>
      <c r="AF53" s="19">
        <v>0</v>
      </c>
    </row>
    <row r="54" spans="2:32" ht="20.100000000000001" customHeight="1" thickBot="1" x14ac:dyDescent="0.25">
      <c r="B54" s="4" t="s">
        <v>236</v>
      </c>
      <c r="C54" s="19">
        <v>751</v>
      </c>
      <c r="D54" s="19">
        <v>0</v>
      </c>
      <c r="E54" s="19">
        <v>575</v>
      </c>
      <c r="F54" s="19">
        <v>176</v>
      </c>
      <c r="G54" s="19">
        <v>0</v>
      </c>
      <c r="H54" s="19">
        <v>2</v>
      </c>
      <c r="I54" s="19">
        <v>0</v>
      </c>
      <c r="J54" s="19">
        <v>2</v>
      </c>
      <c r="K54" s="19">
        <v>0</v>
      </c>
      <c r="L54" s="19">
        <v>0</v>
      </c>
      <c r="M54" s="19">
        <v>69</v>
      </c>
      <c r="N54" s="19">
        <v>0</v>
      </c>
      <c r="O54" s="19">
        <v>66</v>
      </c>
      <c r="P54" s="19">
        <v>3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822</v>
      </c>
      <c r="AC54" s="19">
        <v>0</v>
      </c>
      <c r="AD54" s="19">
        <v>643</v>
      </c>
      <c r="AE54" s="19">
        <v>179</v>
      </c>
      <c r="AF54" s="19">
        <v>0</v>
      </c>
    </row>
    <row r="55" spans="2:32" ht="20.100000000000001" customHeight="1" thickBot="1" x14ac:dyDescent="0.25">
      <c r="B55" s="4" t="s">
        <v>237</v>
      </c>
      <c r="C55" s="19">
        <v>230</v>
      </c>
      <c r="D55" s="19">
        <v>0</v>
      </c>
      <c r="E55" s="19">
        <v>134</v>
      </c>
      <c r="F55" s="19">
        <v>96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11</v>
      </c>
      <c r="N55" s="19">
        <v>0</v>
      </c>
      <c r="O55" s="19">
        <v>11</v>
      </c>
      <c r="P55" s="19">
        <v>0</v>
      </c>
      <c r="Q55" s="19">
        <v>0</v>
      </c>
      <c r="R55" s="19">
        <v>6</v>
      </c>
      <c r="S55" s="19">
        <v>0</v>
      </c>
      <c r="T55" s="19">
        <v>6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247</v>
      </c>
      <c r="AC55" s="19">
        <v>0</v>
      </c>
      <c r="AD55" s="19">
        <v>151</v>
      </c>
      <c r="AE55" s="19">
        <v>96</v>
      </c>
      <c r="AF55" s="19">
        <v>0</v>
      </c>
    </row>
    <row r="56" spans="2:32" ht="20.100000000000001" customHeight="1" thickBot="1" x14ac:dyDescent="0.25">
      <c r="B56" s="4" t="s">
        <v>238</v>
      </c>
      <c r="C56" s="19">
        <v>191</v>
      </c>
      <c r="D56" s="19">
        <v>0</v>
      </c>
      <c r="E56" s="19">
        <v>122</v>
      </c>
      <c r="F56" s="19">
        <v>69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18</v>
      </c>
      <c r="N56" s="19">
        <v>0</v>
      </c>
      <c r="O56" s="19">
        <v>17</v>
      </c>
      <c r="P56" s="19">
        <v>1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209</v>
      </c>
      <c r="AC56" s="19">
        <v>0</v>
      </c>
      <c r="AD56" s="19">
        <v>139</v>
      </c>
      <c r="AE56" s="19">
        <v>70</v>
      </c>
      <c r="AF56" s="19">
        <v>0</v>
      </c>
    </row>
    <row r="57" spans="2:32" ht="20.100000000000001" customHeight="1" thickBot="1" x14ac:dyDescent="0.25">
      <c r="B57" s="4" t="s">
        <v>239</v>
      </c>
      <c r="C57" s="19">
        <v>632</v>
      </c>
      <c r="D57" s="19">
        <v>2</v>
      </c>
      <c r="E57" s="19">
        <v>348</v>
      </c>
      <c r="F57" s="19">
        <v>282</v>
      </c>
      <c r="G57" s="19">
        <v>0</v>
      </c>
      <c r="H57" s="19">
        <v>1</v>
      </c>
      <c r="I57" s="19">
        <v>0</v>
      </c>
      <c r="J57" s="19">
        <v>1</v>
      </c>
      <c r="K57" s="19">
        <v>0</v>
      </c>
      <c r="L57" s="19">
        <v>0</v>
      </c>
      <c r="M57" s="19">
        <v>16</v>
      </c>
      <c r="N57" s="19">
        <v>0</v>
      </c>
      <c r="O57" s="19">
        <v>16</v>
      </c>
      <c r="P57" s="19">
        <v>0</v>
      </c>
      <c r="Q57" s="19">
        <v>0</v>
      </c>
      <c r="R57" s="19">
        <v>1</v>
      </c>
      <c r="S57" s="19">
        <v>0</v>
      </c>
      <c r="T57" s="19">
        <v>1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650</v>
      </c>
      <c r="AC57" s="19">
        <v>2</v>
      </c>
      <c r="AD57" s="19">
        <v>366</v>
      </c>
      <c r="AE57" s="19">
        <v>282</v>
      </c>
      <c r="AF57" s="19">
        <v>0</v>
      </c>
    </row>
    <row r="58" spans="2:32" ht="20.100000000000001" customHeight="1" thickBot="1" x14ac:dyDescent="0.25">
      <c r="B58" s="4" t="s">
        <v>240</v>
      </c>
      <c r="C58" s="19">
        <v>5883</v>
      </c>
      <c r="D58" s="19">
        <v>3</v>
      </c>
      <c r="E58" s="19">
        <v>2663</v>
      </c>
      <c r="F58" s="19">
        <v>3217</v>
      </c>
      <c r="G58" s="19">
        <v>0</v>
      </c>
      <c r="H58" s="19">
        <v>70</v>
      </c>
      <c r="I58" s="19">
        <v>0</v>
      </c>
      <c r="J58" s="19">
        <v>39</v>
      </c>
      <c r="K58" s="19">
        <v>31</v>
      </c>
      <c r="L58" s="19">
        <v>0</v>
      </c>
      <c r="M58" s="19">
        <v>202</v>
      </c>
      <c r="N58" s="19">
        <v>0</v>
      </c>
      <c r="O58" s="19">
        <v>181</v>
      </c>
      <c r="P58" s="19">
        <v>21</v>
      </c>
      <c r="Q58" s="19">
        <v>0</v>
      </c>
      <c r="R58" s="19">
        <v>43</v>
      </c>
      <c r="S58" s="19">
        <v>0</v>
      </c>
      <c r="T58" s="19">
        <v>37</v>
      </c>
      <c r="U58" s="19">
        <v>6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6198</v>
      </c>
      <c r="AC58" s="19">
        <v>3</v>
      </c>
      <c r="AD58" s="19">
        <v>2920</v>
      </c>
      <c r="AE58" s="19">
        <v>3275</v>
      </c>
      <c r="AF58" s="19">
        <v>0</v>
      </c>
    </row>
    <row r="59" spans="2:32" ht="20.100000000000001" customHeight="1" thickBot="1" x14ac:dyDescent="0.25">
      <c r="B59" s="4" t="s">
        <v>241</v>
      </c>
      <c r="C59" s="19">
        <v>1593</v>
      </c>
      <c r="D59" s="19">
        <v>0</v>
      </c>
      <c r="E59" s="19">
        <v>1267</v>
      </c>
      <c r="F59" s="19">
        <v>326</v>
      </c>
      <c r="G59" s="19">
        <v>0</v>
      </c>
      <c r="H59" s="19">
        <v>13</v>
      </c>
      <c r="I59" s="19">
        <v>0</v>
      </c>
      <c r="J59" s="19">
        <v>12</v>
      </c>
      <c r="K59" s="19">
        <v>1</v>
      </c>
      <c r="L59" s="19">
        <v>0</v>
      </c>
      <c r="M59" s="19">
        <v>102</v>
      </c>
      <c r="N59" s="19">
        <v>0</v>
      </c>
      <c r="O59" s="19">
        <v>101</v>
      </c>
      <c r="P59" s="19">
        <v>1</v>
      </c>
      <c r="Q59" s="19">
        <v>0</v>
      </c>
      <c r="R59" s="19">
        <v>11</v>
      </c>
      <c r="S59" s="19">
        <v>0</v>
      </c>
      <c r="T59" s="19">
        <v>11</v>
      </c>
      <c r="U59" s="19">
        <v>0</v>
      </c>
      <c r="V59" s="19">
        <v>0</v>
      </c>
      <c r="W59" s="19">
        <v>5</v>
      </c>
      <c r="X59" s="19">
        <v>0</v>
      </c>
      <c r="Y59" s="19">
        <v>4</v>
      </c>
      <c r="Z59" s="19">
        <v>1</v>
      </c>
      <c r="AA59" s="19">
        <v>0</v>
      </c>
      <c r="AB59" s="19">
        <v>1724</v>
      </c>
      <c r="AC59" s="19">
        <v>0</v>
      </c>
      <c r="AD59" s="19">
        <v>1395</v>
      </c>
      <c r="AE59" s="19">
        <v>329</v>
      </c>
      <c r="AF59" s="19">
        <v>0</v>
      </c>
    </row>
    <row r="60" spans="2:32" ht="20.100000000000001" customHeight="1" thickBot="1" x14ac:dyDescent="0.25">
      <c r="B60" s="4" t="s">
        <v>242</v>
      </c>
      <c r="C60" s="19">
        <v>466</v>
      </c>
      <c r="D60" s="19">
        <v>0</v>
      </c>
      <c r="E60" s="19">
        <v>357</v>
      </c>
      <c r="F60" s="19">
        <v>109</v>
      </c>
      <c r="G60" s="19">
        <v>0</v>
      </c>
      <c r="H60" s="19">
        <v>11</v>
      </c>
      <c r="I60" s="19">
        <v>0</v>
      </c>
      <c r="J60" s="19">
        <v>11</v>
      </c>
      <c r="K60" s="19">
        <v>0</v>
      </c>
      <c r="L60" s="19">
        <v>0</v>
      </c>
      <c r="M60" s="19">
        <v>2</v>
      </c>
      <c r="N60" s="19">
        <v>0</v>
      </c>
      <c r="O60" s="19">
        <v>2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479</v>
      </c>
      <c r="AC60" s="19">
        <v>0</v>
      </c>
      <c r="AD60" s="19">
        <v>370</v>
      </c>
      <c r="AE60" s="19">
        <v>109</v>
      </c>
      <c r="AF60" s="19">
        <v>0</v>
      </c>
    </row>
    <row r="61" spans="2:32" ht="20.100000000000001" customHeight="1" thickBot="1" x14ac:dyDescent="0.25">
      <c r="B61" s="4" t="s">
        <v>243</v>
      </c>
      <c r="C61" s="19">
        <v>118</v>
      </c>
      <c r="D61" s="19">
        <v>0</v>
      </c>
      <c r="E61" s="19">
        <v>94</v>
      </c>
      <c r="F61" s="19">
        <v>24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118</v>
      </c>
      <c r="AC61" s="19">
        <v>0</v>
      </c>
      <c r="AD61" s="19">
        <v>94</v>
      </c>
      <c r="AE61" s="19">
        <v>24</v>
      </c>
      <c r="AF61" s="19">
        <v>0</v>
      </c>
    </row>
    <row r="62" spans="2:32" ht="20.100000000000001" customHeight="1" thickBot="1" x14ac:dyDescent="0.25">
      <c r="B62" s="4" t="s">
        <v>269</v>
      </c>
      <c r="C62" s="19">
        <v>214</v>
      </c>
      <c r="D62" s="19">
        <v>0</v>
      </c>
      <c r="E62" s="19">
        <v>154</v>
      </c>
      <c r="F62" s="19">
        <v>60</v>
      </c>
      <c r="G62" s="19">
        <v>0</v>
      </c>
      <c r="H62" s="19">
        <v>7</v>
      </c>
      <c r="I62" s="19">
        <v>0</v>
      </c>
      <c r="J62" s="19">
        <v>1</v>
      </c>
      <c r="K62" s="19">
        <v>6</v>
      </c>
      <c r="L62" s="19">
        <v>0</v>
      </c>
      <c r="M62" s="19">
        <v>1</v>
      </c>
      <c r="N62" s="19">
        <v>0</v>
      </c>
      <c r="O62" s="19">
        <v>1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222</v>
      </c>
      <c r="AC62" s="19">
        <v>0</v>
      </c>
      <c r="AD62" s="19">
        <v>156</v>
      </c>
      <c r="AE62" s="19">
        <v>66</v>
      </c>
      <c r="AF62" s="19">
        <v>0</v>
      </c>
    </row>
    <row r="63" spans="2:32" ht="20.100000000000001" customHeight="1" thickBot="1" x14ac:dyDescent="0.25">
      <c r="B63" s="4" t="s">
        <v>245</v>
      </c>
      <c r="C63" s="19">
        <v>770</v>
      </c>
      <c r="D63" s="19">
        <v>0</v>
      </c>
      <c r="E63" s="19">
        <v>611</v>
      </c>
      <c r="F63" s="19">
        <v>159</v>
      </c>
      <c r="G63" s="19">
        <v>0</v>
      </c>
      <c r="H63" s="19">
        <v>3</v>
      </c>
      <c r="I63" s="19">
        <v>0</v>
      </c>
      <c r="J63" s="19">
        <v>1</v>
      </c>
      <c r="K63" s="19">
        <v>2</v>
      </c>
      <c r="L63" s="19">
        <v>0</v>
      </c>
      <c r="M63" s="19">
        <v>1</v>
      </c>
      <c r="N63" s="19">
        <v>0</v>
      </c>
      <c r="O63" s="19">
        <v>1</v>
      </c>
      <c r="P63" s="19">
        <v>0</v>
      </c>
      <c r="Q63" s="19">
        <v>0</v>
      </c>
      <c r="R63" s="19">
        <v>2</v>
      </c>
      <c r="S63" s="19">
        <v>0</v>
      </c>
      <c r="T63" s="19">
        <v>2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776</v>
      </c>
      <c r="AC63" s="19">
        <v>0</v>
      </c>
      <c r="AD63" s="19">
        <v>615</v>
      </c>
      <c r="AE63" s="19">
        <v>161</v>
      </c>
      <c r="AF63" s="19">
        <v>0</v>
      </c>
    </row>
    <row r="64" spans="2:32" ht="20.100000000000001" customHeight="1" thickBot="1" x14ac:dyDescent="0.25">
      <c r="B64" s="4" t="s">
        <v>246</v>
      </c>
      <c r="C64" s="19">
        <v>331</v>
      </c>
      <c r="D64" s="19">
        <v>11</v>
      </c>
      <c r="E64" s="19">
        <v>246</v>
      </c>
      <c r="F64" s="19">
        <v>74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7</v>
      </c>
      <c r="N64" s="19">
        <v>0</v>
      </c>
      <c r="O64" s="19">
        <v>5</v>
      </c>
      <c r="P64" s="19">
        <v>2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338</v>
      </c>
      <c r="AC64" s="19">
        <v>11</v>
      </c>
      <c r="AD64" s="19">
        <v>251</v>
      </c>
      <c r="AE64" s="19">
        <v>76</v>
      </c>
      <c r="AF64" s="19">
        <v>0</v>
      </c>
    </row>
    <row r="65" spans="2:32" ht="20.100000000000001" customHeight="1" thickBot="1" x14ac:dyDescent="0.25">
      <c r="B65" s="7" t="s">
        <v>22</v>
      </c>
      <c r="C65" s="9">
        <f>SUM(C15:C64)</f>
        <v>40092</v>
      </c>
      <c r="D65" s="9">
        <f t="shared" ref="D65:AF65" si="0">SUM(D15:D64)</f>
        <v>185</v>
      </c>
      <c r="E65" s="9">
        <f t="shared" si="0"/>
        <v>26960</v>
      </c>
      <c r="F65" s="9">
        <f t="shared" si="0"/>
        <v>12946</v>
      </c>
      <c r="G65" s="9">
        <f t="shared" si="0"/>
        <v>1</v>
      </c>
      <c r="H65" s="9">
        <f t="shared" si="0"/>
        <v>179</v>
      </c>
      <c r="I65" s="9">
        <f t="shared" si="0"/>
        <v>2</v>
      </c>
      <c r="J65" s="9">
        <f t="shared" si="0"/>
        <v>117</v>
      </c>
      <c r="K65" s="9">
        <f t="shared" si="0"/>
        <v>60</v>
      </c>
      <c r="L65" s="9">
        <f t="shared" si="0"/>
        <v>0</v>
      </c>
      <c r="M65" s="9">
        <f t="shared" si="0"/>
        <v>1644</v>
      </c>
      <c r="N65" s="9">
        <f t="shared" si="0"/>
        <v>0</v>
      </c>
      <c r="O65" s="9">
        <f t="shared" si="0"/>
        <v>1550</v>
      </c>
      <c r="P65" s="9">
        <f t="shared" si="0"/>
        <v>94</v>
      </c>
      <c r="Q65" s="9">
        <f t="shared" si="0"/>
        <v>0</v>
      </c>
      <c r="R65" s="9">
        <f t="shared" si="0"/>
        <v>563</v>
      </c>
      <c r="S65" s="9">
        <f t="shared" si="0"/>
        <v>0</v>
      </c>
      <c r="T65" s="9">
        <f t="shared" si="0"/>
        <v>555</v>
      </c>
      <c r="U65" s="9">
        <f t="shared" si="0"/>
        <v>8</v>
      </c>
      <c r="V65" s="9">
        <f t="shared" si="0"/>
        <v>0</v>
      </c>
      <c r="W65" s="9">
        <f t="shared" si="0"/>
        <v>17</v>
      </c>
      <c r="X65" s="9">
        <f t="shared" si="0"/>
        <v>0</v>
      </c>
      <c r="Y65" s="9">
        <f t="shared" si="0"/>
        <v>8</v>
      </c>
      <c r="Z65" s="9">
        <f t="shared" si="0"/>
        <v>9</v>
      </c>
      <c r="AA65" s="9">
        <f t="shared" si="0"/>
        <v>0</v>
      </c>
      <c r="AB65" s="9">
        <f t="shared" si="0"/>
        <v>42495</v>
      </c>
      <c r="AC65" s="9">
        <f t="shared" si="0"/>
        <v>187</v>
      </c>
      <c r="AD65" s="9">
        <f t="shared" si="0"/>
        <v>29190</v>
      </c>
      <c r="AE65" s="9">
        <f t="shared" si="0"/>
        <v>13117</v>
      </c>
      <c r="AF65" s="9">
        <f t="shared" si="0"/>
        <v>1</v>
      </c>
    </row>
    <row r="66" spans="2:32" x14ac:dyDescent="0.2">
      <c r="C66" s="49"/>
    </row>
    <row r="68" spans="2:32" x14ac:dyDescent="0.2">
      <c r="B68" s="48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89" t="s">
        <v>60</v>
      </c>
      <c r="D12" s="89"/>
      <c r="E12" s="89"/>
      <c r="F12" s="89"/>
      <c r="G12" s="89"/>
      <c r="H12" s="89" t="s">
        <v>176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2:22" ht="39.75" customHeight="1" x14ac:dyDescent="0.2">
      <c r="C13" s="89"/>
      <c r="D13" s="89"/>
      <c r="E13" s="89"/>
      <c r="F13" s="89"/>
      <c r="G13" s="89"/>
      <c r="H13" s="89" t="s">
        <v>178</v>
      </c>
      <c r="I13" s="89"/>
      <c r="J13" s="89"/>
      <c r="K13" s="89"/>
      <c r="L13" s="91"/>
      <c r="M13" s="89" t="s">
        <v>179</v>
      </c>
      <c r="N13" s="89"/>
      <c r="O13" s="89"/>
      <c r="P13" s="89"/>
      <c r="Q13" s="91"/>
      <c r="R13" s="89" t="s">
        <v>180</v>
      </c>
      <c r="S13" s="89"/>
      <c r="T13" s="89"/>
      <c r="U13" s="89"/>
      <c r="V13" s="91"/>
    </row>
    <row r="14" spans="2:22" ht="45" customHeight="1" x14ac:dyDescent="0.2">
      <c r="C14" s="15" t="s">
        <v>171</v>
      </c>
      <c r="D14" s="15" t="s">
        <v>172</v>
      </c>
      <c r="E14" s="15" t="s">
        <v>181</v>
      </c>
      <c r="F14" s="15" t="s">
        <v>182</v>
      </c>
      <c r="G14" s="15" t="s">
        <v>175</v>
      </c>
      <c r="H14" s="15" t="s">
        <v>171</v>
      </c>
      <c r="I14" s="15" t="s">
        <v>172</v>
      </c>
      <c r="J14" s="15" t="s">
        <v>181</v>
      </c>
      <c r="K14" s="15" t="s">
        <v>182</v>
      </c>
      <c r="L14" s="15" t="s">
        <v>175</v>
      </c>
      <c r="M14" s="15" t="s">
        <v>171</v>
      </c>
      <c r="N14" s="15" t="s">
        <v>172</v>
      </c>
      <c r="O14" s="15" t="s">
        <v>181</v>
      </c>
      <c r="P14" s="15" t="s">
        <v>182</v>
      </c>
      <c r="Q14" s="15" t="s">
        <v>175</v>
      </c>
      <c r="R14" s="15" t="s">
        <v>171</v>
      </c>
      <c r="S14" s="15" t="s">
        <v>172</v>
      </c>
      <c r="T14" s="15" t="s">
        <v>181</v>
      </c>
      <c r="U14" s="15" t="s">
        <v>182</v>
      </c>
      <c r="V14" s="15" t="s">
        <v>175</v>
      </c>
    </row>
    <row r="15" spans="2:22" ht="20.100000000000001" customHeight="1" thickBot="1" x14ac:dyDescent="0.25">
      <c r="B15" s="3" t="s">
        <v>197</v>
      </c>
      <c r="C15" s="31">
        <f>IF('Órdenes según Instancia'!AB15=0,"-",('Órdenes según Instancia'!C15/'Órdenes según Instancia'!AB15))</f>
        <v>0.94252873563218387</v>
      </c>
      <c r="D15" s="31">
        <f>IF('Órdenes según Instancia'!AB15=0,"-",('Órdenes según Instancia'!H15/'Órdenes según Instancia'!AB15))</f>
        <v>0</v>
      </c>
      <c r="E15" s="31">
        <f>IF('Órdenes según Instancia'!AB15=0,"-",('Órdenes según Instancia'!M15/'Órdenes según Instancia'!AB15))</f>
        <v>5.3639846743295021E-2</v>
      </c>
      <c r="F15" s="31">
        <f>IF('Órdenes según Instancia'!AB15=0,"-",('Órdenes según Instancia'!R15/'Órdenes según Instancia'!AB15))</f>
        <v>3.8314176245210726E-3</v>
      </c>
      <c r="G15" s="31">
        <f>IF('Órdenes según Instancia'!AB15=0,"-",('Órdenes según Instancia'!W15/'Órdenes según Instancia'!AB15))</f>
        <v>0</v>
      </c>
      <c r="H15" s="31" t="str">
        <f>IF('Órdenes según Instancia'!AC15=0,"-",('Órdenes según Instancia'!D15/'Órdenes según Instancia'!AC15))</f>
        <v>-</v>
      </c>
      <c r="I15" s="31" t="str">
        <f>IF('Órdenes según Instancia'!AC15=0,"-",('Órdenes según Instancia'!I15/'Órdenes según Instancia'!AC15))</f>
        <v>-</v>
      </c>
      <c r="J15" s="31" t="str">
        <f>IF('Órdenes según Instancia'!AC15=0,"-",('Órdenes según Instancia'!N15/'Órdenes según Instancia'!AC15))</f>
        <v>-</v>
      </c>
      <c r="K15" s="31" t="str">
        <f>IF('Órdenes según Instancia'!AC15=0,"-",('Órdenes según Instancia'!S15/'Órdenes según Instancia'!AC15))</f>
        <v>-</v>
      </c>
      <c r="L15" s="31" t="str">
        <f>IF('Órdenes según Instancia'!AC15=0,"-",('Órdenes según Instancia'!X15/'Órdenes según Instancia'!AC15))</f>
        <v>-</v>
      </c>
      <c r="M15" s="31">
        <f>IF('Órdenes según Instancia'!AD15=0,"-",('Órdenes según Instancia'!E15/'Órdenes según Instancia'!AD15))</f>
        <v>0.9410548086866598</v>
      </c>
      <c r="N15" s="31">
        <f>IF('Órdenes según Instancia'!AD15=0,"-",('Órdenes según Instancia'!J15/'Órdenes según Instancia'!AD15))</f>
        <v>0</v>
      </c>
      <c r="O15" s="31">
        <f>IF('Órdenes según Instancia'!AD15=0,"-",('Órdenes según Instancia'!O15/'Órdenes según Instancia'!AD15))</f>
        <v>5.4808686659772489E-2</v>
      </c>
      <c r="P15" s="31">
        <f>IF('Órdenes según Instancia'!AD15=0,"-",('Órdenes según Instancia'!T15/'Órdenes según Instancia'!AD15))</f>
        <v>4.1365046535677356E-3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0.96103896103896103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3.896103896103896E-2</v>
      </c>
      <c r="U15" s="31">
        <f>IF('Órdenes según Instancia'!AE15=0,"-",('Órdenes según Instancia'!U15/'Órdenes según Instancia'!AE15))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198</v>
      </c>
      <c r="C16" s="31">
        <f>IF('Órdenes según Instancia'!AB16=0,"-",('Órdenes según Instancia'!C16/'Órdenes según Instancia'!AB16))</f>
        <v>0.93596491228070178</v>
      </c>
      <c r="D16" s="31">
        <f>IF('Órdenes según Instancia'!AB16=0,"-",('Órdenes según Instancia'!H16/'Órdenes según Instancia'!AB16))</f>
        <v>0</v>
      </c>
      <c r="E16" s="31">
        <f>IF('Órdenes según Instancia'!AB16=0,"-",('Órdenes según Instancia'!M16/'Órdenes según Instancia'!AB16))</f>
        <v>6.1403508771929821E-2</v>
      </c>
      <c r="F16" s="31">
        <f>IF('Órdenes según Instancia'!AB16=0,"-",('Órdenes según Instancia'!R16/'Órdenes según Instancia'!AB16))</f>
        <v>8.7719298245614037E-4</v>
      </c>
      <c r="G16" s="31">
        <f>IF('Órdenes según Instancia'!AB16=0,"-",('Órdenes según Instancia'!W16/'Órdenes según Instancia'!AB16))</f>
        <v>1.7543859649122807E-3</v>
      </c>
      <c r="H16" s="31" t="str">
        <f>IF('Órdenes según Instancia'!AC16=0,"-",('Órdenes según Instancia'!D16/'Órdenes según Instancia'!AC16))</f>
        <v>-</v>
      </c>
      <c r="I16" s="31" t="str">
        <f>IF('Órdenes según Instancia'!AC16=0,"-",('Órdenes según Instancia'!I16/'Órdenes según Instancia'!AC16))</f>
        <v>-</v>
      </c>
      <c r="J16" s="31" t="str">
        <f>IF('Órdenes según Instancia'!AC16=0,"-",('Órdenes según Instancia'!N16/'Órdenes según Instancia'!AC16))</f>
        <v>-</v>
      </c>
      <c r="K16" s="31" t="str">
        <f>IF('Órdenes según Instancia'!AC16=0,"-",('Órdenes según Instancia'!S16/'Órdenes según Instancia'!AC16))</f>
        <v>-</v>
      </c>
      <c r="L16" s="31" t="str">
        <f>IF('Órdenes según Instancia'!AC16=0,"-",('Órdenes según Instancia'!X16/'Órdenes según Instancia'!AC16))</f>
        <v>-</v>
      </c>
      <c r="M16" s="31">
        <f>IF('Órdenes según Instancia'!AD16=0,"-",('Órdenes según Instancia'!E16/'Órdenes según Instancia'!AD16))</f>
        <v>0.92765113974231916</v>
      </c>
      <c r="N16" s="31">
        <f>IF('Órdenes según Instancia'!AD16=0,"-",('Órdenes según Instancia'!J16/'Órdenes según Instancia'!AD16))</f>
        <v>0</v>
      </c>
      <c r="O16" s="31">
        <f>IF('Órdenes según Instancia'!AD16=0,"-",('Órdenes según Instancia'!O16/'Órdenes según Instancia'!AD16))</f>
        <v>6.9375619425173438E-2</v>
      </c>
      <c r="P16" s="31">
        <f>IF('Órdenes según Instancia'!AD16=0,"-",('Órdenes según Instancia'!T16/'Órdenes según Instancia'!AD16))</f>
        <v>9.9108027750247768E-4</v>
      </c>
      <c r="Q16" s="31">
        <f>IF('Órdenes según Instancia'!AD16=0,"-",('Órdenes según Instancia'!Y16/'Órdenes según Instancia'!AD16))</f>
        <v>1.9821605550049554E-3</v>
      </c>
      <c r="R16" s="31">
        <f>IF('Órdenes según Instancia'!AE16=0,"-",('Órdenes según Instancia'!F16/'Órdenes según Instancia'!AE16))</f>
        <v>1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0</v>
      </c>
      <c r="U16" s="31">
        <f>IF('Órdenes según Instancia'!AE16=0,"-",('Órdenes según Instancia'!U16/'Órdenes según Instancia'!AE16))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199</v>
      </c>
      <c r="C17" s="31">
        <f>IF('Órdenes según Instancia'!AB17=0,"-",('Órdenes según Instancia'!C17/'Órdenes según Instancia'!AB17))</f>
        <v>0.92841648590021697</v>
      </c>
      <c r="D17" s="31">
        <f>IF('Órdenes según Instancia'!AB17=0,"-",('Órdenes según Instancia'!H17/'Órdenes según Instancia'!AB17))</f>
        <v>2.1691973969631237E-3</v>
      </c>
      <c r="E17" s="31">
        <f>IF('Órdenes según Instancia'!AB17=0,"-",('Órdenes según Instancia'!M17/'Órdenes según Instancia'!AB17))</f>
        <v>6.2906724511930592E-2</v>
      </c>
      <c r="F17" s="31">
        <f>IF('Órdenes según Instancia'!AB17=0,"-",('Órdenes según Instancia'!R17/'Órdenes según Instancia'!AB17))</f>
        <v>6.5075921908893707E-3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0.91708542713567842</v>
      </c>
      <c r="N17" s="31">
        <f>IF('Órdenes según Instancia'!AD17=0,"-",('Órdenes según Instancia'!J17/'Órdenes según Instancia'!AD17))</f>
        <v>2.5125628140703518E-3</v>
      </c>
      <c r="O17" s="31">
        <f>IF('Órdenes según Instancia'!AD17=0,"-",('Órdenes según Instancia'!O17/'Órdenes según Instancia'!AD17))</f>
        <v>7.2864321608040197E-2</v>
      </c>
      <c r="P17" s="31">
        <f>IF('Órdenes según Instancia'!AD17=0,"-",('Órdenes según Instancia'!T17/'Órdenes según Instancia'!AD17))</f>
        <v>7.537688442211055E-3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Instancia'!U17/'Órdenes según Instancia'!AE17))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200</v>
      </c>
      <c r="C18" s="31">
        <f>IF('Órdenes según Instancia'!AB18=0,"-",('Órdenes según Instancia'!C18/'Órdenes según Instancia'!AB18))</f>
        <v>0.79722222222222228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0.125</v>
      </c>
      <c r="F18" s="31">
        <f>IF('Órdenes según Instancia'!AB18=0,"-",('Órdenes según Instancia'!R18/'Órdenes según Instancia'!AB18))</f>
        <v>7.7777777777777779E-2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0.79359095193213947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0.12723845428840716</v>
      </c>
      <c r="P18" s="31">
        <f>IF('Órdenes según Instancia'!AD18=0,"-",('Órdenes según Instancia'!T18/'Órdenes según Instancia'!AD18))</f>
        <v>7.9170593779453347E-2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Instancia'!U18/'Órdenes según Instancia'!AE18))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201</v>
      </c>
      <c r="C19" s="31">
        <f>IF('Órdenes según Instancia'!AB19=0,"-",('Órdenes según Instancia'!C19/'Órdenes según Instancia'!AB19))</f>
        <v>0.98235294117647054</v>
      </c>
      <c r="D19" s="31">
        <f>IF('Órdenes según Instancia'!AB19=0,"-",('Órdenes según Instancia'!H19/'Órdenes según Instancia'!AB19))</f>
        <v>1.4705882352941176E-3</v>
      </c>
      <c r="E19" s="31">
        <f>IF('Órdenes según Instancia'!AB19=0,"-",('Órdenes según Instancia'!M19/'Órdenes según Instancia'!AB19))</f>
        <v>1.6176470588235296E-2</v>
      </c>
      <c r="F19" s="31">
        <f>IF('Órdenes según Instancia'!AB19=0,"-",('Órdenes según Instancia'!R19/'Órdenes según Instancia'!AB19))</f>
        <v>0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0.98296422487223167</v>
      </c>
      <c r="N19" s="31">
        <f>IF('Órdenes según Instancia'!AD19=0,"-",('Órdenes según Instancia'!J19/'Órdenes según Instancia'!AD19))</f>
        <v>1.7035775127768314E-3</v>
      </c>
      <c r="O19" s="31">
        <f>IF('Órdenes según Instancia'!AD19=0,"-",('Órdenes según Instancia'!O19/'Órdenes según Instancia'!AD19))</f>
        <v>1.5332197614991482E-2</v>
      </c>
      <c r="P19" s="31">
        <f>IF('Órdenes según Instancia'!AD19=0,"-",('Órdenes según Instancia'!T19/'Órdenes según Instancia'!AD19))</f>
        <v>0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0.978494623655914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2.1505376344086023E-2</v>
      </c>
      <c r="U19" s="31">
        <f>IF('Órdenes según Instancia'!AE19=0,"-",('Órdenes según Instancia'!U19/'Órdenes según Instancia'!AE19))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202</v>
      </c>
      <c r="C20" s="31">
        <f>IF('Órdenes según Instancia'!AB20=0,"-",('Órdenes según Instancia'!C20/'Órdenes según Instancia'!AB20))</f>
        <v>0.84243369734789386</v>
      </c>
      <c r="D20" s="31">
        <f>IF('Órdenes según Instancia'!AB20=0,"-",('Órdenes según Instancia'!H20/'Órdenes según Instancia'!AB20))</f>
        <v>0</v>
      </c>
      <c r="E20" s="31">
        <f>IF('Órdenes según Instancia'!AB20=0,"-",('Órdenes según Instancia'!M20/'Órdenes según Instancia'!AB20))</f>
        <v>9.8283931357254287E-2</v>
      </c>
      <c r="F20" s="31">
        <f>IF('Órdenes según Instancia'!AB20=0,"-",('Órdenes según Instancia'!R20/'Órdenes según Instancia'!AB20))</f>
        <v>5.9282371294851796E-2</v>
      </c>
      <c r="G20" s="31">
        <f>IF('Órdenes según Instancia'!AB20=0,"-",('Órdenes según Instancia'!W20/'Órdenes según Instancia'!AB20))</f>
        <v>0</v>
      </c>
      <c r="H20" s="31">
        <f>IF('Órdenes según Instancia'!AC20=0,"-",('Órdenes según Instancia'!D20/'Órdenes según Instancia'!AC20))</f>
        <v>1</v>
      </c>
      <c r="I20" s="31">
        <f>IF('Órdenes según Instancia'!AC20=0,"-",('Órdenes según Instancia'!I20/'Órdenes según Instancia'!AC20))</f>
        <v>0</v>
      </c>
      <c r="J20" s="31">
        <f>IF('Órdenes según Instancia'!AC20=0,"-",('Órdenes según Instancia'!N20/'Órdenes según Instancia'!AC20))</f>
        <v>0</v>
      </c>
      <c r="K20" s="31">
        <f>IF('Órdenes según Instancia'!AC20=0,"-",('Órdenes según Instancia'!S20/'Órdenes según Instancia'!AC20))</f>
        <v>0</v>
      </c>
      <c r="L20" s="31">
        <f>IF('Órdenes según Instancia'!AC20=0,"-",('Órdenes según Instancia'!X20/'Órdenes según Instancia'!AC20))</f>
        <v>0</v>
      </c>
      <c r="M20" s="31">
        <f>IF('Órdenes según Instancia'!AD20=0,"-",('Órdenes según Instancia'!E20/'Órdenes según Instancia'!AD20))</f>
        <v>0.81602914389799641</v>
      </c>
      <c r="N20" s="31">
        <f>IF('Órdenes según Instancia'!AD20=0,"-",('Órdenes según Instancia'!J20/'Órdenes según Instancia'!AD20))</f>
        <v>0</v>
      </c>
      <c r="O20" s="31">
        <f>IF('Órdenes según Instancia'!AD20=0,"-",('Órdenes según Instancia'!O20/'Órdenes según Instancia'!AD20))</f>
        <v>0.11475409836065574</v>
      </c>
      <c r="P20" s="31">
        <f>IF('Órdenes según Instancia'!AD20=0,"-",('Órdenes según Instancia'!T20/'Órdenes según Instancia'!AD20))</f>
        <v>6.9216757741347903E-2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1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0</v>
      </c>
      <c r="U20" s="31">
        <f>IF('Órdenes según Instancia'!AE20=0,"-",('Órdenes según Instancia'!U20/'Órdenes según Instancia'!AE20))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203</v>
      </c>
      <c r="C21" s="31">
        <f>IF('Órdenes según Instancia'!AB21=0,"-",('Órdenes según Instancia'!C21/'Órdenes según Instancia'!AB21))</f>
        <v>0.92537313432835822</v>
      </c>
      <c r="D21" s="31">
        <f>IF('Órdenes según Instancia'!AB21=0,"-",('Órdenes según Instancia'!H21/'Órdenes según Instancia'!AB21))</f>
        <v>1.2437810945273632E-3</v>
      </c>
      <c r="E21" s="31">
        <f>IF('Órdenes según Instancia'!AB21=0,"-",('Órdenes según Instancia'!M21/'Órdenes según Instancia'!AB21))</f>
        <v>6.778606965174129E-2</v>
      </c>
      <c r="F21" s="31">
        <f>IF('Órdenes según Instancia'!AB21=0,"-",('Órdenes según Instancia'!R21/'Órdenes según Instancia'!AB21))</f>
        <v>5.597014925373134E-3</v>
      </c>
      <c r="G21" s="31">
        <f>IF('Órdenes según Instancia'!AB21=0,"-",('Órdenes según Instancia'!W21/'Órdenes según Instancia'!AB21))</f>
        <v>0</v>
      </c>
      <c r="H21" s="31">
        <f>IF('Órdenes según Instancia'!AC21=0,"-",('Órdenes según Instancia'!D21/'Órdenes según Instancia'!AC21))</f>
        <v>1</v>
      </c>
      <c r="I21" s="31">
        <f>IF('Órdenes según Instancia'!AC21=0,"-",('Órdenes según Instancia'!I21/'Órdenes según Instancia'!AC21))</f>
        <v>0</v>
      </c>
      <c r="J21" s="31">
        <f>IF('Órdenes según Instancia'!AC21=0,"-",('Órdenes según Instancia'!N21/'Órdenes según Instancia'!AC21))</f>
        <v>0</v>
      </c>
      <c r="K21" s="31">
        <f>IF('Órdenes según Instancia'!AC21=0,"-",('Órdenes según Instancia'!S21/'Órdenes según Instancia'!AC21))</f>
        <v>0</v>
      </c>
      <c r="L21" s="31">
        <f>IF('Órdenes según Instancia'!AC21=0,"-",('Órdenes según Instancia'!X21/'Órdenes según Instancia'!AC21))</f>
        <v>0</v>
      </c>
      <c r="M21" s="31">
        <f>IF('Órdenes según Instancia'!AD21=0,"-",('Órdenes según Instancia'!E21/'Órdenes según Instancia'!AD21))</f>
        <v>0.8969534050179212</v>
      </c>
      <c r="N21" s="31">
        <f>IF('Órdenes según Instancia'!AD21=0,"-",('Órdenes según Instancia'!J21/'Órdenes según Instancia'!AD21))</f>
        <v>8.960573476702509E-4</v>
      </c>
      <c r="O21" s="31">
        <f>IF('Órdenes según Instancia'!AD21=0,"-",('Órdenes según Instancia'!O21/'Órdenes según Instancia'!AD21))</f>
        <v>9.4086021505376344E-2</v>
      </c>
      <c r="P21" s="31">
        <f>IF('Órdenes según Instancia'!AD21=0,"-",('Órdenes según Instancia'!T21/'Órdenes según Instancia'!AD21))</f>
        <v>8.0645161290322578E-3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0.98964803312629401</v>
      </c>
      <c r="S21" s="31">
        <f>IF('Órdenes según Instancia'!AE21=0,"-",('Órdenes según Instancia'!K21/'Órdenes según Instancia'!AE21))</f>
        <v>2.070393374741201E-3</v>
      </c>
      <c r="T21" s="31">
        <f>IF('Órdenes según Instancia'!AE21=0,"-",('Órdenes según Instancia'!P21/'Órdenes según Instancia'!AE21))</f>
        <v>8.2815734989648039E-3</v>
      </c>
      <c r="U21" s="31">
        <f>IF('Órdenes según Instancia'!AE21=0,"-",('Órdenes según Instancia'!U21/'Órdenes según Instancia'!AE21))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204</v>
      </c>
      <c r="C22" s="31">
        <f>IF('Órdenes según Instancia'!AB22=0,"-",('Órdenes según Instancia'!C22/'Órdenes según Instancia'!AB22))</f>
        <v>0.99531835205992514</v>
      </c>
      <c r="D22" s="31">
        <f>IF('Órdenes según Instancia'!AB22=0,"-",('Órdenes según Instancia'!H22/'Órdenes según Instancia'!AB22))</f>
        <v>1.4044943820224719E-3</v>
      </c>
      <c r="E22" s="31">
        <f>IF('Órdenes según Instancia'!AB22=0,"-",('Órdenes según Instancia'!M22/'Órdenes según Instancia'!AB22))</f>
        <v>2.3408239700374533E-3</v>
      </c>
      <c r="F22" s="31">
        <f>IF('Órdenes según Instancia'!AB22=0,"-",('Órdenes según Instancia'!R22/'Órdenes según Instancia'!AB22))</f>
        <v>9.3632958801498128E-4</v>
      </c>
      <c r="G22" s="31">
        <f>IF('Órdenes según Instancia'!AB22=0,"-",('Órdenes según Instancia'!W22/'Órdenes según Instancia'!AB22))</f>
        <v>0</v>
      </c>
      <c r="H22" s="31">
        <f>IF('Órdenes según Instancia'!AC22=0,"-",('Órdenes según Instancia'!D22/'Órdenes según Instancia'!AC22))</f>
        <v>1</v>
      </c>
      <c r="I22" s="31">
        <f>IF('Órdenes según Instancia'!AC22=0,"-",('Órdenes según Instancia'!I22/'Órdenes según Instancia'!AC22))</f>
        <v>0</v>
      </c>
      <c r="J22" s="31">
        <f>IF('Órdenes según Instancia'!AC22=0,"-",('Órdenes según Instancia'!N22/'Órdenes según Instancia'!AC22))</f>
        <v>0</v>
      </c>
      <c r="K22" s="31">
        <f>IF('Órdenes según Instancia'!AC22=0,"-",('Órdenes según Instancia'!S22/'Órdenes según Instancia'!AC22))</f>
        <v>0</v>
      </c>
      <c r="L22" s="31">
        <f>IF('Órdenes según Instancia'!AC22=0,"-",('Órdenes según Instancia'!X22/'Órdenes según Instancia'!AC22))</f>
        <v>0</v>
      </c>
      <c r="M22" s="31">
        <f>IF('Órdenes según Instancia'!AD22=0,"-",('Órdenes según Instancia'!E22/'Órdenes según Instancia'!AD22))</f>
        <v>0.99184782608695654</v>
      </c>
      <c r="N22" s="31">
        <f>IF('Órdenes según Instancia'!AD22=0,"-",('Órdenes según Instancia'!J22/'Órdenes según Instancia'!AD22))</f>
        <v>1.8115942028985507E-3</v>
      </c>
      <c r="O22" s="31">
        <f>IF('Órdenes según Instancia'!AD22=0,"-",('Órdenes según Instancia'!O22/'Órdenes según Instancia'!AD22))</f>
        <v>4.528985507246377E-3</v>
      </c>
      <c r="P22" s="31">
        <f>IF('Órdenes según Instancia'!AD22=0,"-",('Órdenes según Instancia'!T22/'Órdenes según Instancia'!AD22))</f>
        <v>1.8115942028985507E-3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0.99897225077081198</v>
      </c>
      <c r="S22" s="31">
        <f>IF('Órdenes según Instancia'!AE22=0,"-",('Órdenes según Instancia'!K22/'Órdenes según Instancia'!AE22))</f>
        <v>1.0277492291880781E-3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Instancia'!U22/'Órdenes según Instancia'!AE22))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205</v>
      </c>
      <c r="C23" s="31">
        <f>IF('Órdenes según Instancia'!AB23=0,"-",('Órdenes según Instancia'!C23/'Órdenes según Instancia'!AB23))</f>
        <v>0.94088669950738912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5.9113300492610835E-2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 t="str">
        <f>IF('Órdenes según Instancia'!AC23=0,"-",('Órdenes según Instancia'!D23/'Órdenes según Instancia'!AC23))</f>
        <v>-</v>
      </c>
      <c r="I23" s="31" t="str">
        <f>IF('Órdenes según Instancia'!AC23=0,"-",('Órdenes según Instancia'!I23/'Órdenes según Instancia'!AC23))</f>
        <v>-</v>
      </c>
      <c r="J23" s="31" t="str">
        <f>IF('Órdenes según Instancia'!AC23=0,"-",('Órdenes según Instancia'!N23/'Órdenes según Instancia'!AC23))</f>
        <v>-</v>
      </c>
      <c r="K23" s="31" t="str">
        <f>IF('Órdenes según Instancia'!AC23=0,"-",('Órdenes según Instancia'!S23/'Órdenes según Instancia'!AC23))</f>
        <v>-</v>
      </c>
      <c r="L23" s="31" t="str">
        <f>IF('Órdenes según Instancia'!AC23=0,"-",('Órdenes según Instancia'!X23/'Órdenes según Instancia'!AC23))</f>
        <v>-</v>
      </c>
      <c r="M23" s="31">
        <f>IF('Órdenes según Instancia'!AD23=0,"-",('Órdenes según Instancia'!E23/'Órdenes según Instancia'!AD23))</f>
        <v>0.93333333333333335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6.6666666666666666E-2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Instancia'!U23/'Órdenes según Instancia'!AE23))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206</v>
      </c>
      <c r="C24" s="31">
        <f>IF('Órdenes según Instancia'!AB24=0,"-",('Órdenes según Instancia'!C24/'Órdenes según Instancia'!AB24))</f>
        <v>0.81111111111111112</v>
      </c>
      <c r="D24" s="31">
        <f>IF('Órdenes según Instancia'!AB24=0,"-",('Órdenes según Instancia'!H24/'Órdenes según Instancia'!AB24))</f>
        <v>0</v>
      </c>
      <c r="E24" s="31">
        <f>IF('Órdenes según Instancia'!AB24=0,"-",('Órdenes según Instancia'!M24/'Órdenes según Instancia'!AB24))</f>
        <v>0.15555555555555556</v>
      </c>
      <c r="F24" s="31">
        <f>IF('Órdenes según Instancia'!AB24=0,"-",('Órdenes según Instancia'!R24/'Órdenes según Instancia'!AB24))</f>
        <v>3.3333333333333333E-2</v>
      </c>
      <c r="G24" s="31">
        <f>IF('Órdenes según Instancia'!AB24=0,"-",('Órdenes según Instancia'!W24/'Órdenes según Instancia'!AB24))</f>
        <v>0</v>
      </c>
      <c r="H24" s="31" t="str">
        <f>IF('Órdenes según Instancia'!AC24=0,"-",('Órdenes según Instancia'!D24/'Órdenes según Instancia'!AC24))</f>
        <v>-</v>
      </c>
      <c r="I24" s="31" t="str">
        <f>IF('Órdenes según Instancia'!AC24=0,"-",('Órdenes según Instancia'!I24/'Órdenes según Instancia'!AC24))</f>
        <v>-</v>
      </c>
      <c r="J24" s="31" t="str">
        <f>IF('Órdenes según Instancia'!AC24=0,"-",('Órdenes según Instancia'!N24/'Órdenes según Instancia'!AC24))</f>
        <v>-</v>
      </c>
      <c r="K24" s="31" t="str">
        <f>IF('Órdenes según Instancia'!AC24=0,"-",('Órdenes según Instancia'!S24/'Órdenes según Instancia'!AC24))</f>
        <v>-</v>
      </c>
      <c r="L24" s="31" t="str">
        <f>IF('Órdenes según Instancia'!AC24=0,"-",('Órdenes según Instancia'!X24/'Órdenes según Instancia'!AC24))</f>
        <v>-</v>
      </c>
      <c r="M24" s="31">
        <f>IF('Órdenes según Instancia'!AD24=0,"-",('Órdenes según Instancia'!E24/'Órdenes según Instancia'!AD24))</f>
        <v>0.8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0.16470588235294117</v>
      </c>
      <c r="P24" s="31">
        <f>IF('Órdenes según Instancia'!AD24=0,"-",('Órdenes según Instancia'!T24/'Órdenes según Instancia'!AD24))</f>
        <v>3.5294117647058823E-2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1</v>
      </c>
      <c r="S24" s="31">
        <f>IF('Órdenes según Instancia'!AE24=0,"-",('Órdenes según Instancia'!K24/'Órdenes según Instancia'!AE24))</f>
        <v>0</v>
      </c>
      <c r="T24" s="31">
        <f>IF('Órdenes según Instancia'!AE24=0,"-",('Órdenes según Instancia'!P24/'Órdenes según Instancia'!AE24))</f>
        <v>0</v>
      </c>
      <c r="U24" s="31">
        <f>IF('Órdenes según Instancia'!AE24=0,"-",('Órdenes según Instancia'!U24/'Órdenes según Instancia'!AE24))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207</v>
      </c>
      <c r="C25" s="31">
        <f>IF('Órdenes según Instancia'!AB25=0,"-",('Órdenes según Instancia'!C25/'Órdenes según Instancia'!AB25))</f>
        <v>0.92023633677991135</v>
      </c>
      <c r="D25" s="31">
        <f>IF('Órdenes según Instancia'!AB25=0,"-",('Órdenes según Instancia'!H25/'Órdenes según Instancia'!AB25))</f>
        <v>4.4313146233382573E-3</v>
      </c>
      <c r="E25" s="31">
        <f>IF('Órdenes según Instancia'!AB25=0,"-",('Órdenes según Instancia'!M25/'Órdenes según Instancia'!AB25))</f>
        <v>1.9202363367799114E-2</v>
      </c>
      <c r="F25" s="31">
        <f>IF('Órdenes según Instancia'!AB25=0,"-",('Órdenes según Instancia'!R25/'Órdenes según Instancia'!AB25))</f>
        <v>5.6129985228951254E-2</v>
      </c>
      <c r="G25" s="31">
        <f>IF('Órdenes según Instancia'!AB25=0,"-",('Órdenes según Instancia'!W25/'Órdenes según Instancia'!AB25))</f>
        <v>0</v>
      </c>
      <c r="H25" s="31" t="str">
        <f>IF('Órdenes según Instancia'!AC25=0,"-",('Órdenes según Instancia'!D25/'Órdenes según Instancia'!AC25))</f>
        <v>-</v>
      </c>
      <c r="I25" s="31" t="str">
        <f>IF('Órdenes según Instancia'!AC25=0,"-",('Órdenes según Instancia'!I25/'Órdenes según Instancia'!AC25))</f>
        <v>-</v>
      </c>
      <c r="J25" s="31" t="str">
        <f>IF('Órdenes según Instancia'!AC25=0,"-",('Órdenes según Instancia'!N25/'Órdenes según Instancia'!AC25))</f>
        <v>-</v>
      </c>
      <c r="K25" s="31" t="str">
        <f>IF('Órdenes según Instancia'!AC25=0,"-",('Órdenes según Instancia'!S25/'Órdenes según Instancia'!AC25))</f>
        <v>-</v>
      </c>
      <c r="L25" s="31" t="str">
        <f>IF('Órdenes según Instancia'!AC25=0,"-",('Órdenes según Instancia'!X25/'Órdenes según Instancia'!AC25))</f>
        <v>-</v>
      </c>
      <c r="M25" s="31">
        <f>IF('Órdenes según Instancia'!AD25=0,"-",('Órdenes según Instancia'!E25/'Órdenes según Instancia'!AD25))</f>
        <v>0.90909090909090906</v>
      </c>
      <c r="N25" s="31">
        <f>IF('Órdenes según Instancia'!AD25=0,"-",('Órdenes según Instancia'!J25/'Órdenes según Instancia'!AD25))</f>
        <v>5.244755244755245E-3</v>
      </c>
      <c r="O25" s="31">
        <f>IF('Órdenes según Instancia'!AD25=0,"-",('Órdenes según Instancia'!O25/'Órdenes según Instancia'!AD25))</f>
        <v>1.9230769230769232E-2</v>
      </c>
      <c r="P25" s="31">
        <f>IF('Órdenes según Instancia'!AD25=0,"-",('Órdenes según Instancia'!T25/'Órdenes según Instancia'!AD25))</f>
        <v>6.6433566433566432E-2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0.98095238095238091</v>
      </c>
      <c r="S25" s="31">
        <f>IF('Órdenes según Instancia'!AE25=0,"-",('Órdenes según Instancia'!K25/'Órdenes según Instancia'!AE25))</f>
        <v>0</v>
      </c>
      <c r="T25" s="31">
        <f>IF('Órdenes según Instancia'!AE25=0,"-",('Órdenes según Instancia'!P25/'Órdenes según Instancia'!AE25))</f>
        <v>1.9047619047619049E-2</v>
      </c>
      <c r="U25" s="31">
        <f>IF('Órdenes según Instancia'!AE25=0,"-",('Órdenes según Instancia'!U25/'Órdenes según Instancia'!AE25))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208</v>
      </c>
      <c r="C26" s="31">
        <f>IF('Órdenes según Instancia'!AB26=0,"-",('Órdenes según Instancia'!C26/'Órdenes según Instancia'!AB26))</f>
        <v>0.97874720357941836</v>
      </c>
      <c r="D26" s="31">
        <f>IF('Órdenes según Instancia'!AB26=0,"-",('Órdenes según Instancia'!H26/'Órdenes según Instancia'!AB26))</f>
        <v>5.5928411633109623E-3</v>
      </c>
      <c r="E26" s="31">
        <f>IF('Órdenes según Instancia'!AB26=0,"-",('Órdenes según Instancia'!M26/'Órdenes según Instancia'!AB26))</f>
        <v>1.2304250559284116E-2</v>
      </c>
      <c r="F26" s="31">
        <f>IF('Órdenes según Instancia'!AB26=0,"-",('Órdenes según Instancia'!R26/'Órdenes según Instancia'!AB26))</f>
        <v>3.3557046979865771E-3</v>
      </c>
      <c r="G26" s="31">
        <f>IF('Órdenes según Instancia'!AB26=0,"-",('Órdenes según Instancia'!W26/'Órdenes según Instancia'!AB26))</f>
        <v>0</v>
      </c>
      <c r="H26" s="31">
        <f>IF('Órdenes según Instancia'!AC26=0,"-",('Órdenes según Instancia'!D26/'Órdenes según Instancia'!AC26))</f>
        <v>1</v>
      </c>
      <c r="I26" s="31">
        <f>IF('Órdenes según Instancia'!AC26=0,"-",('Órdenes según Instancia'!I26/'Órdenes según Instancia'!AC26))</f>
        <v>0</v>
      </c>
      <c r="J26" s="31">
        <f>IF('Órdenes según Instancia'!AC26=0,"-",('Órdenes según Instancia'!N26/'Órdenes según Instancia'!AC26))</f>
        <v>0</v>
      </c>
      <c r="K26" s="31">
        <f>IF('Órdenes según Instancia'!AC26=0,"-",('Órdenes según Instancia'!S26/'Órdenes según Instancia'!AC26))</f>
        <v>0</v>
      </c>
      <c r="L26" s="31">
        <f>IF('Órdenes según Instancia'!AC26=0,"-",('Órdenes según Instancia'!X26/'Órdenes según Instancia'!AC26))</f>
        <v>0</v>
      </c>
      <c r="M26" s="31">
        <f>IF('Órdenes según Instancia'!AD26=0,"-",('Órdenes según Instancia'!E26/'Órdenes según Instancia'!AD26))</f>
        <v>0.97341211225997049</v>
      </c>
      <c r="N26" s="31">
        <f>IF('Órdenes según Instancia'!AD26=0,"-",('Órdenes según Instancia'!J26/'Órdenes según Instancia'!AD26))</f>
        <v>7.385524372230428E-3</v>
      </c>
      <c r="O26" s="31">
        <f>IF('Órdenes según Instancia'!AD26=0,"-",('Órdenes según Instancia'!O26/'Órdenes según Instancia'!AD26))</f>
        <v>1.4771048744460856E-2</v>
      </c>
      <c r="P26" s="31">
        <f>IF('Órdenes según Instancia'!AD26=0,"-",('Órdenes según Instancia'!T26/'Órdenes según Instancia'!AD26))</f>
        <v>4.4313146233382573E-3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0.99532710280373837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4.6728971962616819E-3</v>
      </c>
      <c r="U26" s="31">
        <f>IF('Órdenes según Instancia'!AE26=0,"-",('Órdenes según Instancia'!U26/'Órdenes según Instancia'!AE26))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209</v>
      </c>
      <c r="C27" s="31">
        <f>IF('Órdenes según Instancia'!AB27=0,"-",('Órdenes según Instancia'!C27/'Órdenes según Instancia'!AB27))</f>
        <v>0.98467198038013493</v>
      </c>
      <c r="D27" s="31">
        <f>IF('Órdenes según Instancia'!AB27=0,"-",('Órdenes según Instancia'!H27/'Órdenes según Instancia'!AB27))</f>
        <v>2.452483139178418E-3</v>
      </c>
      <c r="E27" s="31">
        <f>IF('Órdenes según Instancia'!AB27=0,"-",('Órdenes según Instancia'!M27/'Órdenes según Instancia'!AB27))</f>
        <v>1.2262415695892091E-2</v>
      </c>
      <c r="F27" s="31">
        <f>IF('Órdenes según Instancia'!AB27=0,"-",('Órdenes según Instancia'!R27/'Órdenes según Instancia'!AB27))</f>
        <v>6.131207847946045E-4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0.98323615160349853</v>
      </c>
      <c r="N27" s="31">
        <f>IF('Órdenes según Instancia'!AD27=0,"-",('Órdenes según Instancia'!J27/'Órdenes según Instancia'!AD27))</f>
        <v>2.9154518950437317E-3</v>
      </c>
      <c r="O27" s="31">
        <f>IF('Órdenes según Instancia'!AD27=0,"-",('Órdenes según Instancia'!O27/'Órdenes según Instancia'!AD27))</f>
        <v>1.3119533527696793E-2</v>
      </c>
      <c r="P27" s="31">
        <f>IF('Órdenes según Instancia'!AD27=0,"-",('Órdenes según Instancia'!T27/'Órdenes según Instancia'!AD27))</f>
        <v>7.2886297376093293E-4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0.99224806201550386</v>
      </c>
      <c r="S27" s="31">
        <f>IF('Órdenes según Instancia'!AE27=0,"-",('Órdenes según Instancia'!K27/'Órdenes según Instancia'!AE27))</f>
        <v>0</v>
      </c>
      <c r="T27" s="31">
        <f>IF('Órdenes según Instancia'!AE27=0,"-",('Órdenes según Instancia'!P27/'Órdenes según Instancia'!AE27))</f>
        <v>7.7519379844961239E-3</v>
      </c>
      <c r="U27" s="31">
        <f>IF('Órdenes según Instancia'!AE27=0,"-",('Órdenes según Instancia'!U27/'Órdenes según Instancia'!AE27))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210</v>
      </c>
      <c r="C28" s="31">
        <f>IF('Órdenes según Instancia'!AB28=0,"-",('Órdenes según Instancia'!C28/'Órdenes según Instancia'!AB28))</f>
        <v>0.68426610348468853</v>
      </c>
      <c r="D28" s="31">
        <f>IF('Órdenes según Instancia'!AB28=0,"-",('Órdenes según Instancia'!H28/'Órdenes según Instancia'!AB28))</f>
        <v>0</v>
      </c>
      <c r="E28" s="31">
        <f>IF('Órdenes según Instancia'!AB28=0,"-",('Órdenes según Instancia'!M28/'Órdenes según Instancia'!AB28))</f>
        <v>0.10876451953537487</v>
      </c>
      <c r="F28" s="31">
        <f>IF('Órdenes según Instancia'!AB28=0,"-",('Órdenes según Instancia'!R28/'Órdenes según Instancia'!AB28))</f>
        <v>0.20696937697993664</v>
      </c>
      <c r="G28" s="31">
        <f>IF('Órdenes según Instancia'!AB28=0,"-",('Órdenes según Instancia'!W28/'Órdenes según Instancia'!AB28))</f>
        <v>0</v>
      </c>
      <c r="H28" s="31">
        <f>IF('Órdenes según Instancia'!AC28=0,"-",('Órdenes según Instancia'!D28/'Órdenes según Instancia'!AC28))</f>
        <v>1</v>
      </c>
      <c r="I28" s="31">
        <f>IF('Órdenes según Instancia'!AC28=0,"-",('Órdenes según Instancia'!I28/'Órdenes según Instancia'!AC28))</f>
        <v>0</v>
      </c>
      <c r="J28" s="31">
        <f>IF('Órdenes según Instancia'!AC28=0,"-",('Órdenes según Instancia'!N28/'Órdenes según Instancia'!AC28))</f>
        <v>0</v>
      </c>
      <c r="K28" s="31">
        <f>IF('Órdenes según Instancia'!AC28=0,"-",('Órdenes según Instancia'!S28/'Órdenes según Instancia'!AC28))</f>
        <v>0</v>
      </c>
      <c r="L28" s="31">
        <f>IF('Órdenes según Instancia'!AC28=0,"-",('Órdenes según Instancia'!X28/'Órdenes según Instancia'!AC28))</f>
        <v>0</v>
      </c>
      <c r="M28" s="31">
        <f>IF('Órdenes según Instancia'!AD28=0,"-",('Órdenes según Instancia'!E28/'Órdenes según Instancia'!AD28))</f>
        <v>0.63757575757575757</v>
      </c>
      <c r="N28" s="31">
        <f>IF('Órdenes según Instancia'!AD28=0,"-",('Órdenes según Instancia'!J28/'Órdenes según Instancia'!AD28))</f>
        <v>0</v>
      </c>
      <c r="O28" s="31">
        <f>IF('Órdenes según Instancia'!AD28=0,"-",('Órdenes según Instancia'!O28/'Órdenes según Instancia'!AD28))</f>
        <v>0.12484848484848485</v>
      </c>
      <c r="P28" s="31">
        <f>IF('Órdenes según Instancia'!AD28=0,"-",('Órdenes según Instancia'!T28/'Órdenes según Instancia'!AD28))</f>
        <v>0.23757575757575758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1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0</v>
      </c>
      <c r="U28" s="31">
        <f>IF('Órdenes según Instancia'!AE28=0,"-",('Órdenes según Instancia'!U28/'Órdenes según Instancia'!AE28))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211</v>
      </c>
      <c r="C29" s="31">
        <f>IF('Órdenes según Instancia'!AB29=0,"-",('Órdenes según Instancia'!C29/'Órdenes según Instancia'!AB29))</f>
        <v>0.87580299785867233</v>
      </c>
      <c r="D29" s="31">
        <f>IF('Órdenes según Instancia'!AB29=0,"-",('Órdenes según Instancia'!H29/'Órdenes según Instancia'!AB29))</f>
        <v>1.0706638115631692E-3</v>
      </c>
      <c r="E29" s="31">
        <f>IF('Órdenes según Instancia'!AB29=0,"-",('Órdenes según Instancia'!M29/'Órdenes según Instancia'!AB29))</f>
        <v>0.10385438972162742</v>
      </c>
      <c r="F29" s="31">
        <f>IF('Órdenes según Instancia'!AB29=0,"-",('Órdenes según Instancia'!R29/'Órdenes según Instancia'!AB29))</f>
        <v>1.9271948608137045E-2</v>
      </c>
      <c r="G29" s="31">
        <f>IF('Órdenes según Instancia'!AB29=0,"-",('Órdenes según Instancia'!W29/'Órdenes según Instancia'!AB29))</f>
        <v>0</v>
      </c>
      <c r="H29" s="31">
        <f>IF('Órdenes según Instancia'!AC29=0,"-",('Órdenes según Instancia'!D29/'Órdenes según Instancia'!AC29))</f>
        <v>1</v>
      </c>
      <c r="I29" s="31">
        <f>IF('Órdenes según Instancia'!AC29=0,"-",('Órdenes según Instancia'!I29/'Órdenes según Instancia'!AC29))</f>
        <v>0</v>
      </c>
      <c r="J29" s="31">
        <f>IF('Órdenes según Instancia'!AC29=0,"-",('Órdenes según Instancia'!N29/'Órdenes según Instancia'!AC29))</f>
        <v>0</v>
      </c>
      <c r="K29" s="31">
        <f>IF('Órdenes según Instancia'!AC29=0,"-",('Órdenes según Instancia'!S29/'Órdenes según Instancia'!AC29))</f>
        <v>0</v>
      </c>
      <c r="L29" s="31">
        <f>IF('Órdenes según Instancia'!AC29=0,"-",('Órdenes según Instancia'!X29/'Órdenes según Instancia'!AC29))</f>
        <v>0</v>
      </c>
      <c r="M29" s="31">
        <f>IF('Órdenes según Instancia'!AD29=0,"-",('Órdenes según Instancia'!E29/'Órdenes según Instancia'!AD29))</f>
        <v>0.8411949685534591</v>
      </c>
      <c r="N29" s="31">
        <f>IF('Órdenes según Instancia'!AD29=0,"-",('Órdenes según Instancia'!J29/'Órdenes según Instancia'!AD29))</f>
        <v>1.5723270440251573E-3</v>
      </c>
      <c r="O29" s="31">
        <f>IF('Órdenes según Instancia'!AD29=0,"-",('Órdenes según Instancia'!O29/'Órdenes según Instancia'!AD29))</f>
        <v>0.12893081761006289</v>
      </c>
      <c r="P29" s="31">
        <f>IF('Órdenes según Instancia'!AD29=0,"-",('Órdenes según Instancia'!T29/'Órdenes según Instancia'!AD29))</f>
        <v>2.8301886792452831E-2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0.94915254237288138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5.0847457627118647E-2</v>
      </c>
      <c r="U29" s="31">
        <f>IF('Órdenes según Instancia'!AE29=0,"-",('Órdenes según Instancia'!U29/'Órdenes según Instancia'!AE29))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212</v>
      </c>
      <c r="C30" s="31">
        <f>IF('Órdenes según Instancia'!AB30=0,"-",('Órdenes según Instancia'!C30/'Órdenes según Instancia'!AB30))</f>
        <v>0.9257731958762887</v>
      </c>
      <c r="D30" s="31">
        <f>IF('Órdenes según Instancia'!AB30=0,"-",('Órdenes según Instancia'!H30/'Órdenes según Instancia'!AB30))</f>
        <v>1.0309278350515464E-2</v>
      </c>
      <c r="E30" s="31">
        <f>IF('Órdenes según Instancia'!AB30=0,"-",('Órdenes según Instancia'!M30/'Órdenes según Instancia'!AB30))</f>
        <v>4.1237113402061855E-2</v>
      </c>
      <c r="F30" s="31">
        <f>IF('Órdenes según Instancia'!AB30=0,"-",('Órdenes según Instancia'!R30/'Órdenes según Instancia'!AB30))</f>
        <v>1.6494845360824743E-2</v>
      </c>
      <c r="G30" s="31">
        <f>IF('Órdenes según Instancia'!AB30=0,"-",('Órdenes según Instancia'!W30/'Órdenes según Instancia'!AB30))</f>
        <v>6.1855670103092781E-3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0.90445859872611467</v>
      </c>
      <c r="N30" s="31">
        <f>IF('Órdenes según Instancia'!AD30=0,"-",('Órdenes según Instancia'!J30/'Órdenes según Instancia'!AD30))</f>
        <v>1.2738853503184714E-2</v>
      </c>
      <c r="O30" s="31">
        <f>IF('Órdenes según Instancia'!AD30=0,"-",('Órdenes según Instancia'!O30/'Órdenes según Instancia'!AD30))</f>
        <v>5.7324840764331211E-2</v>
      </c>
      <c r="P30" s="31">
        <f>IF('Órdenes según Instancia'!AD30=0,"-",('Órdenes según Instancia'!T30/'Órdenes según Instancia'!AD30))</f>
        <v>2.5477707006369428E-2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0.96491228070175439</v>
      </c>
      <c r="S30" s="31">
        <f>IF('Órdenes según Instancia'!AE30=0,"-",('Órdenes según Instancia'!K30/'Órdenes según Instancia'!AE30))</f>
        <v>5.8479532163742687E-3</v>
      </c>
      <c r="T30" s="31">
        <f>IF('Órdenes según Instancia'!AE30=0,"-",('Órdenes según Instancia'!P30/'Órdenes según Instancia'!AE30))</f>
        <v>1.1695906432748537E-2</v>
      </c>
      <c r="U30" s="31">
        <f>IF('Órdenes según Instancia'!AE30=0,"-",('Órdenes según Instancia'!U30/'Órdenes según Instancia'!AE30))</f>
        <v>0</v>
      </c>
      <c r="V30" s="31">
        <f>IF('Órdenes según Instancia'!AE30=0,"-",('Órdenes según Instancia'!Z30/'Órdenes según Instancia'!AE30))</f>
        <v>1.7543859649122806E-2</v>
      </c>
    </row>
    <row r="31" spans="2:22" ht="20.100000000000001" customHeight="1" thickBot="1" x14ac:dyDescent="0.25">
      <c r="B31" s="6" t="s">
        <v>213</v>
      </c>
      <c r="C31" s="31">
        <f>IF('Órdenes según Instancia'!AB31=0,"-",('Órdenes según Instancia'!C31/'Órdenes según Instancia'!AB31))</f>
        <v>0.86821705426356588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0</v>
      </c>
      <c r="F31" s="31">
        <f>IF('Órdenes según Instancia'!AB31=0,"-",('Órdenes según Instancia'!R31/'Órdenes según Instancia'!AB31))</f>
        <v>0.13178294573643412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0.82828282828282829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0</v>
      </c>
      <c r="P31" s="31">
        <f>IF('Órdenes según Instancia'!AD31=0,"-",('Órdenes según Instancia'!T31/'Órdenes según Instancia'!AD31))</f>
        <v>0.17171717171717171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Instancia'!U31/'Órdenes según Instancia'!AE31))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214</v>
      </c>
      <c r="C32" s="31">
        <f>IF('Órdenes según Instancia'!AB32=0,"-",('Órdenes según Instancia'!C32/'Órdenes según Instancia'!AB32))</f>
        <v>0.99168975069252074</v>
      </c>
      <c r="D32" s="31">
        <f>IF('Órdenes según Instancia'!AB32=0,"-",('Órdenes según Instancia'!H32/'Órdenes según Instancia'!AB32))</f>
        <v>0</v>
      </c>
      <c r="E32" s="31">
        <f>IF('Órdenes según Instancia'!AB32=0,"-",('Órdenes según Instancia'!M32/'Órdenes según Instancia'!AB32))</f>
        <v>5.5401662049861496E-3</v>
      </c>
      <c r="F32" s="31">
        <f>IF('Órdenes según Instancia'!AB32=0,"-",('Órdenes según Instancia'!R32/'Órdenes según Instancia'!AB32))</f>
        <v>2.7700831024930748E-3</v>
      </c>
      <c r="G32" s="31">
        <f>IF('Órdenes según Instancia'!AB32=0,"-",('Órdenes según Instancia'!W32/'Órdenes según Instancia'!AB32))</f>
        <v>0</v>
      </c>
      <c r="H32" s="31" t="str">
        <f>IF('Órdenes según Instancia'!AC32=0,"-",('Órdenes según Instancia'!D32/'Órdenes según Instancia'!AC32))</f>
        <v>-</v>
      </c>
      <c r="I32" s="31" t="str">
        <f>IF('Órdenes según Instancia'!AC32=0,"-",('Órdenes según Instancia'!I32/'Órdenes según Instancia'!AC32))</f>
        <v>-</v>
      </c>
      <c r="J32" s="31" t="str">
        <f>IF('Órdenes según Instancia'!AC32=0,"-",('Órdenes según Instancia'!N32/'Órdenes según Instancia'!AC32))</f>
        <v>-</v>
      </c>
      <c r="K32" s="31" t="str">
        <f>IF('Órdenes según Instancia'!AC32=0,"-",('Órdenes según Instancia'!S32/'Órdenes según Instancia'!AC32))</f>
        <v>-</v>
      </c>
      <c r="L32" s="31" t="str">
        <f>IF('Órdenes según Instancia'!AC32=0,"-",('Órdenes según Instancia'!X32/'Órdenes según Instancia'!AC32))</f>
        <v>-</v>
      </c>
      <c r="M32" s="31">
        <f>IF('Órdenes según Instancia'!AD32=0,"-",('Órdenes según Instancia'!E32/'Órdenes según Instancia'!AD32))</f>
        <v>0.99140401146131807</v>
      </c>
      <c r="N32" s="31">
        <f>IF('Órdenes según Instancia'!AD32=0,"-",('Órdenes según Instancia'!J32/'Órdenes según Instancia'!AD32))</f>
        <v>0</v>
      </c>
      <c r="O32" s="31">
        <f>IF('Órdenes según Instancia'!AD32=0,"-",('Órdenes según Instancia'!O32/'Órdenes según Instancia'!AD32))</f>
        <v>5.7306590257879654E-3</v>
      </c>
      <c r="P32" s="31">
        <f>IF('Órdenes según Instancia'!AD32=0,"-",('Órdenes según Instancia'!T32/'Órdenes según Instancia'!AD32))</f>
        <v>2.8653295128939827E-3</v>
      </c>
      <c r="Q32" s="31">
        <f>IF('Órdenes según Instancia'!AD32=0,"-",('Órdenes según Instancia'!Y32/'Órdenes según Instancia'!AD32))</f>
        <v>0</v>
      </c>
      <c r="R32" s="31">
        <f>IF('Órdenes según Instancia'!AE32=0,"-",('Órdenes según Instancia'!F32/'Órdenes según Instancia'!AE32))</f>
        <v>1</v>
      </c>
      <c r="S32" s="31">
        <f>IF('Órdenes según Instancia'!AE32=0,"-",('Órdenes según Instancia'!K32/'Órdenes según Instancia'!AE32))</f>
        <v>0</v>
      </c>
      <c r="T32" s="31">
        <f>IF('Órdenes según Instancia'!AE32=0,"-",('Órdenes según Instancia'!P32/'Órdenes según Instancia'!AE32))</f>
        <v>0</v>
      </c>
      <c r="U32" s="31">
        <f>IF('Órdenes según Instancia'!AE32=0,"-",('Órdenes según Instancia'!U32/'Órdenes según Instancia'!AE32))</f>
        <v>0</v>
      </c>
      <c r="V32" s="31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215</v>
      </c>
      <c r="C33" s="31">
        <f>IF('Órdenes según Instancia'!AB33=0,"-",('Órdenes según Instancia'!C33/'Órdenes según Instancia'!AB33))</f>
        <v>0.9859154929577465</v>
      </c>
      <c r="D33" s="31">
        <f>IF('Órdenes según Instancia'!AB33=0,"-",('Órdenes según Instancia'!H33/'Órdenes según Instancia'!AB33))</f>
        <v>0</v>
      </c>
      <c r="E33" s="31">
        <f>IF('Órdenes según Instancia'!AB33=0,"-",('Órdenes según Instancia'!M33/'Órdenes según Instancia'!AB33))</f>
        <v>1.4084507042253521E-2</v>
      </c>
      <c r="F33" s="31">
        <f>IF('Órdenes según Instancia'!AB33=0,"-",('Órdenes según Instancia'!R33/'Órdenes según Instancia'!AB33))</f>
        <v>0</v>
      </c>
      <c r="G33" s="31">
        <f>IF('Órdenes según Instancia'!AB33=0,"-",('Órdenes según Instancia'!W33/'Órdenes según Instancia'!AB33))</f>
        <v>0</v>
      </c>
      <c r="H33" s="31" t="str">
        <f>IF('Órdenes según Instancia'!AC33=0,"-",('Órdenes según Instancia'!D33/'Órdenes según Instancia'!AC33))</f>
        <v>-</v>
      </c>
      <c r="I33" s="31" t="str">
        <f>IF('Órdenes según Instancia'!AC33=0,"-",('Órdenes según Instancia'!I33/'Órdenes según Instancia'!AC33))</f>
        <v>-</v>
      </c>
      <c r="J33" s="31" t="str">
        <f>IF('Órdenes según Instancia'!AC33=0,"-",('Órdenes según Instancia'!N33/'Órdenes según Instancia'!AC33))</f>
        <v>-</v>
      </c>
      <c r="K33" s="31" t="str">
        <f>IF('Órdenes según Instancia'!AC33=0,"-",('Órdenes según Instancia'!S33/'Órdenes según Instancia'!AC33))</f>
        <v>-</v>
      </c>
      <c r="L33" s="31" t="str">
        <f>IF('Órdenes según Instancia'!AC33=0,"-",('Órdenes según Instancia'!X33/'Órdenes según Instancia'!AC33))</f>
        <v>-</v>
      </c>
      <c r="M33" s="31">
        <f>IF('Órdenes según Instancia'!AD33=0,"-",('Órdenes según Instancia'!E33/'Órdenes según Instancia'!AD33))</f>
        <v>0.98067632850241548</v>
      </c>
      <c r="N33" s="31">
        <f>IF('Órdenes según Instancia'!AD33=0,"-",('Órdenes según Instancia'!J33/'Órdenes según Instancia'!AD33))</f>
        <v>0</v>
      </c>
      <c r="O33" s="31">
        <f>IF('Órdenes según Instancia'!AD33=0,"-",('Órdenes según Instancia'!O33/'Órdenes según Instancia'!AD33))</f>
        <v>1.932367149758454E-2</v>
      </c>
      <c r="P33" s="31">
        <f>IF('Órdenes según Instancia'!AD33=0,"-",('Órdenes según Instancia'!T33/'Órdenes según Instancia'!AD33))</f>
        <v>0</v>
      </c>
      <c r="Q33" s="31">
        <f>IF('Órdenes según Instancia'!AD33=0,"-",('Órdenes según Instancia'!Y33/'Órdenes según Instancia'!AD33))</f>
        <v>0</v>
      </c>
      <c r="R33" s="31">
        <f>IF('Órdenes según Instancia'!AE33=0,"-",('Órdenes según Instancia'!F33/'Órdenes según Instancia'!AE33))</f>
        <v>1</v>
      </c>
      <c r="S33" s="31">
        <f>IF('Órdenes según Instancia'!AE33=0,"-",('Órdenes según Instancia'!K33/'Órdenes según Instancia'!AE33))</f>
        <v>0</v>
      </c>
      <c r="T33" s="31">
        <f>IF('Órdenes según Instancia'!AE33=0,"-",('Órdenes según Instancia'!P33/'Órdenes según Instancia'!AE33))</f>
        <v>0</v>
      </c>
      <c r="U33" s="31">
        <f>IF('Órdenes según Instancia'!AE33=0,"-",('Órdenes según Instancia'!U33/'Órdenes según Instancia'!AE33))</f>
        <v>0</v>
      </c>
      <c r="V33" s="31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216</v>
      </c>
      <c r="C34" s="31">
        <f>IF('Órdenes según Instancia'!AB34=0,"-",('Órdenes según Instancia'!C34/'Órdenes según Instancia'!AB34))</f>
        <v>0.95798319327731096</v>
      </c>
      <c r="D34" s="31">
        <f>IF('Órdenes según Instancia'!AB34=0,"-",('Órdenes según Instancia'!H34/'Órdenes según Instancia'!AB34))</f>
        <v>8.4033613445378148E-3</v>
      </c>
      <c r="E34" s="31">
        <f>IF('Órdenes según Instancia'!AB34=0,"-",('Órdenes según Instancia'!M34/'Órdenes según Instancia'!AB34))</f>
        <v>3.3613445378151259E-2</v>
      </c>
      <c r="F34" s="31">
        <f>IF('Órdenes según Instancia'!AB34=0,"-",('Órdenes según Instancia'!R34/'Órdenes según Instancia'!AB34))</f>
        <v>0</v>
      </c>
      <c r="G34" s="31">
        <f>IF('Órdenes según Instancia'!AB34=0,"-",('Órdenes según Instancia'!W34/'Órdenes según Instancia'!AB34))</f>
        <v>0</v>
      </c>
      <c r="H34" s="31" t="str">
        <f>IF('Órdenes según Instancia'!AC34=0,"-",('Órdenes según Instancia'!D34/'Órdenes según Instancia'!AC34))</f>
        <v>-</v>
      </c>
      <c r="I34" s="31" t="str">
        <f>IF('Órdenes según Instancia'!AC34=0,"-",('Órdenes según Instancia'!I34/'Órdenes según Instancia'!AC34))</f>
        <v>-</v>
      </c>
      <c r="J34" s="31" t="str">
        <f>IF('Órdenes según Instancia'!AC34=0,"-",('Órdenes según Instancia'!N34/'Órdenes según Instancia'!AC34))</f>
        <v>-</v>
      </c>
      <c r="K34" s="31" t="str">
        <f>IF('Órdenes según Instancia'!AC34=0,"-",('Órdenes según Instancia'!S34/'Órdenes según Instancia'!AC34))</f>
        <v>-</v>
      </c>
      <c r="L34" s="31" t="str">
        <f>IF('Órdenes según Instancia'!AC34=0,"-",('Órdenes según Instancia'!X34/'Órdenes según Instancia'!AC34))</f>
        <v>-</v>
      </c>
      <c r="M34" s="31">
        <f>IF('Órdenes según Instancia'!AD34=0,"-",('Órdenes según Instancia'!E34/'Órdenes según Instancia'!AD34))</f>
        <v>0.94897959183673475</v>
      </c>
      <c r="N34" s="31">
        <f>IF('Órdenes según Instancia'!AD34=0,"-",('Órdenes según Instancia'!J34/'Órdenes según Instancia'!AD34))</f>
        <v>1.020408163265306E-2</v>
      </c>
      <c r="O34" s="31">
        <f>IF('Órdenes según Instancia'!AD34=0,"-",('Órdenes según Instancia'!O34/'Órdenes según Instancia'!AD34))</f>
        <v>4.0816326530612242E-2</v>
      </c>
      <c r="P34" s="31">
        <f>IF('Órdenes según Instancia'!AD34=0,"-",('Órdenes según Instancia'!T34/'Órdenes según Instancia'!AD34))</f>
        <v>0</v>
      </c>
      <c r="Q34" s="31">
        <f>IF('Órdenes según Instancia'!AD34=0,"-",('Órdenes según Instancia'!Y34/'Órdenes según Instancia'!AD34))</f>
        <v>0</v>
      </c>
      <c r="R34" s="31">
        <f>IF('Órdenes según Instancia'!AE34=0,"-",('Órdenes según Instancia'!F34/'Órdenes según Instancia'!AE34))</f>
        <v>1</v>
      </c>
      <c r="S34" s="31">
        <f>IF('Órdenes según Instancia'!AE34=0,"-",('Órdenes según Instancia'!K34/'Órdenes según Instancia'!AE34))</f>
        <v>0</v>
      </c>
      <c r="T34" s="31">
        <f>IF('Órdenes según Instancia'!AE34=0,"-",('Órdenes según Instancia'!P34/'Órdenes según Instancia'!AE34))</f>
        <v>0</v>
      </c>
      <c r="U34" s="31">
        <f>IF('Órdenes según Instancia'!AE34=0,"-",('Órdenes según Instancia'!U34/'Órdenes según Instancia'!AE34))</f>
        <v>0</v>
      </c>
      <c r="V34" s="31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217</v>
      </c>
      <c r="C35" s="31">
        <f>IF('Órdenes según Instancia'!AB35=0,"-",('Órdenes según Instancia'!C35/'Órdenes según Instancia'!AB35))</f>
        <v>1</v>
      </c>
      <c r="D35" s="31">
        <f>IF('Órdenes según Instancia'!AB35=0,"-",('Órdenes según Instancia'!H35/'Órdenes según Instancia'!AB35))</f>
        <v>0</v>
      </c>
      <c r="E35" s="31">
        <f>IF('Órdenes según Instancia'!AB35=0,"-",('Órdenes según Instancia'!M35/'Órdenes según Instancia'!AB35))</f>
        <v>0</v>
      </c>
      <c r="F35" s="31">
        <f>IF('Órdenes según Instancia'!AB35=0,"-",('Órdenes según Instancia'!R35/'Órdenes según Instancia'!AB35))</f>
        <v>0</v>
      </c>
      <c r="G35" s="31">
        <f>IF('Órdenes según Instancia'!AB35=0,"-",('Órdenes según Instancia'!W35/'Órdenes según Instancia'!AB35))</f>
        <v>0</v>
      </c>
      <c r="H35" s="31">
        <f>IF('Órdenes según Instancia'!AC35=0,"-",('Órdenes según Instancia'!D35/'Órdenes según Instancia'!AC35))</f>
        <v>1</v>
      </c>
      <c r="I35" s="31">
        <f>IF('Órdenes según Instancia'!AC35=0,"-",('Órdenes según Instancia'!I35/'Órdenes según Instancia'!AC35))</f>
        <v>0</v>
      </c>
      <c r="J35" s="31">
        <f>IF('Órdenes según Instancia'!AC35=0,"-",('Órdenes según Instancia'!N35/'Órdenes según Instancia'!AC35))</f>
        <v>0</v>
      </c>
      <c r="K35" s="31">
        <f>IF('Órdenes según Instancia'!AC35=0,"-",('Órdenes según Instancia'!S35/'Órdenes según Instancia'!AC35))</f>
        <v>0</v>
      </c>
      <c r="L35" s="31">
        <f>IF('Órdenes según Instancia'!AC35=0,"-",('Órdenes según Instancia'!X35/'Órdenes según Instancia'!AC35))</f>
        <v>0</v>
      </c>
      <c r="M35" s="31">
        <f>IF('Órdenes según Instancia'!AD35=0,"-",('Órdenes según Instancia'!E35/'Órdenes según Instancia'!AD35))</f>
        <v>1</v>
      </c>
      <c r="N35" s="31">
        <f>IF('Órdenes según Instancia'!AD35=0,"-",('Órdenes según Instancia'!J35/'Órdenes según Instancia'!AD35))</f>
        <v>0</v>
      </c>
      <c r="O35" s="31">
        <f>IF('Órdenes según Instancia'!AD35=0,"-",('Órdenes según Instancia'!O35/'Órdenes según Instancia'!AD35))</f>
        <v>0</v>
      </c>
      <c r="P35" s="31">
        <f>IF('Órdenes según Instancia'!AD35=0,"-",('Órdenes según Instancia'!T35/'Órdenes según Instancia'!AD35))</f>
        <v>0</v>
      </c>
      <c r="Q35" s="31">
        <f>IF('Órdenes según Instancia'!AD35=0,"-",('Órdenes según Instancia'!Y35/'Órdenes según Instancia'!AD35))</f>
        <v>0</v>
      </c>
      <c r="R35" s="31">
        <f>IF('Órdenes según Instancia'!AE35=0,"-",('Órdenes según Instancia'!F35/'Órdenes según Instancia'!AE35))</f>
        <v>1</v>
      </c>
      <c r="S35" s="31">
        <f>IF('Órdenes según Instancia'!AE35=0,"-",('Órdenes según Instancia'!K35/'Órdenes según Instancia'!AE35))</f>
        <v>0</v>
      </c>
      <c r="T35" s="31">
        <f>IF('Órdenes según Instancia'!AE35=0,"-",('Órdenes según Instancia'!P35/'Órdenes según Instancia'!AE35))</f>
        <v>0</v>
      </c>
      <c r="U35" s="31">
        <f>IF('Órdenes según Instancia'!AE35=0,"-",('Órdenes según Instancia'!U35/'Órdenes según Instancia'!AE35))</f>
        <v>0</v>
      </c>
      <c r="V35" s="31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218</v>
      </c>
      <c r="C36" s="31">
        <f>IF('Órdenes según Instancia'!AB36=0,"-",('Órdenes según Instancia'!C36/'Órdenes según Instancia'!AB36))</f>
        <v>0.94318181818181823</v>
      </c>
      <c r="D36" s="31">
        <f>IF('Órdenes según Instancia'!AB36=0,"-",('Órdenes según Instancia'!H36/'Órdenes según Instancia'!AB36))</f>
        <v>0</v>
      </c>
      <c r="E36" s="31">
        <f>IF('Órdenes según Instancia'!AB36=0,"-",('Órdenes según Instancia'!M36/'Órdenes según Instancia'!AB36))</f>
        <v>4.5454545454545456E-2</v>
      </c>
      <c r="F36" s="31">
        <f>IF('Órdenes según Instancia'!AB36=0,"-",('Órdenes según Instancia'!R36/'Órdenes según Instancia'!AB36))</f>
        <v>1.1363636363636364E-2</v>
      </c>
      <c r="G36" s="31">
        <f>IF('Órdenes según Instancia'!AB36=0,"-",('Órdenes según Instancia'!W36/'Órdenes según Instancia'!AB36))</f>
        <v>0</v>
      </c>
      <c r="H36" s="31">
        <f>IF('Órdenes según Instancia'!AC36=0,"-",('Órdenes según Instancia'!D36/'Órdenes según Instancia'!AC36))</f>
        <v>1</v>
      </c>
      <c r="I36" s="31">
        <f>IF('Órdenes según Instancia'!AC36=0,"-",('Órdenes según Instancia'!I36/'Órdenes según Instancia'!AC36))</f>
        <v>0</v>
      </c>
      <c r="J36" s="31">
        <f>IF('Órdenes según Instancia'!AC36=0,"-",('Órdenes según Instancia'!N36/'Órdenes según Instancia'!AC36))</f>
        <v>0</v>
      </c>
      <c r="K36" s="31">
        <f>IF('Órdenes según Instancia'!AC36=0,"-",('Órdenes según Instancia'!S36/'Órdenes según Instancia'!AC36))</f>
        <v>0</v>
      </c>
      <c r="L36" s="31">
        <f>IF('Órdenes según Instancia'!AC36=0,"-",('Órdenes según Instancia'!X36/'Órdenes según Instancia'!AC36))</f>
        <v>0</v>
      </c>
      <c r="M36" s="31">
        <f>IF('Órdenes según Instancia'!AD36=0,"-",('Órdenes según Instancia'!E36/'Órdenes según Instancia'!AD36))</f>
        <v>0.92537313432835822</v>
      </c>
      <c r="N36" s="31">
        <f>IF('Órdenes según Instancia'!AD36=0,"-",('Órdenes según Instancia'!J36/'Órdenes según Instancia'!AD36))</f>
        <v>0</v>
      </c>
      <c r="O36" s="31">
        <f>IF('Órdenes según Instancia'!AD36=0,"-",('Órdenes según Instancia'!O36/'Órdenes según Instancia'!AD36))</f>
        <v>5.9701492537313432E-2</v>
      </c>
      <c r="P36" s="31">
        <f>IF('Órdenes según Instancia'!AD36=0,"-",('Órdenes según Instancia'!T36/'Órdenes según Instancia'!AD36))</f>
        <v>1.4925373134328358E-2</v>
      </c>
      <c r="Q36" s="31">
        <f>IF('Órdenes según Instancia'!AD36=0,"-",('Órdenes según Instancia'!Y36/'Órdenes según Instancia'!AD36))</f>
        <v>0</v>
      </c>
      <c r="R36" s="31">
        <f>IF('Órdenes según Instancia'!AE36=0,"-",('Órdenes según Instancia'!F36/'Órdenes según Instancia'!AE36))</f>
        <v>1</v>
      </c>
      <c r="S36" s="31">
        <f>IF('Órdenes según Instancia'!AE36=0,"-",('Órdenes según Instancia'!K36/'Órdenes según Instancia'!AE36))</f>
        <v>0</v>
      </c>
      <c r="T36" s="31">
        <f>IF('Órdenes según Instancia'!AE36=0,"-",('Órdenes según Instancia'!P36/'Órdenes según Instancia'!AE36))</f>
        <v>0</v>
      </c>
      <c r="U36" s="31">
        <f>IF('Órdenes según Instancia'!AE36=0,"-",('Órdenes según Instancia'!U36/'Órdenes según Instancia'!AE36))</f>
        <v>0</v>
      </c>
      <c r="V36" s="31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219</v>
      </c>
      <c r="C37" s="31">
        <f>IF('Órdenes según Instancia'!AB37=0,"-",('Órdenes según Instancia'!C37/'Órdenes según Instancia'!AB37))</f>
        <v>0.91666666666666663</v>
      </c>
      <c r="D37" s="31">
        <f>IF('Órdenes según Instancia'!AB37=0,"-",('Órdenes según Instancia'!H37/'Órdenes según Instancia'!AB37))</f>
        <v>0</v>
      </c>
      <c r="E37" s="31">
        <f>IF('Órdenes según Instancia'!AB37=0,"-",('Órdenes según Instancia'!M37/'Órdenes según Instancia'!AB37))</f>
        <v>8.3333333333333329E-2</v>
      </c>
      <c r="F37" s="31">
        <f>IF('Órdenes según Instancia'!AB37=0,"-",('Órdenes según Instancia'!R37/'Órdenes según Instancia'!AB37))</f>
        <v>0</v>
      </c>
      <c r="G37" s="31">
        <f>IF('Órdenes según Instancia'!AB37=0,"-",('Órdenes según Instancia'!W37/'Órdenes según Instancia'!AB37))</f>
        <v>0</v>
      </c>
      <c r="H37" s="31">
        <f>IF('Órdenes según Instancia'!AC37=0,"-",('Órdenes según Instancia'!D37/'Órdenes según Instancia'!AC37))</f>
        <v>1</v>
      </c>
      <c r="I37" s="31">
        <f>IF('Órdenes según Instancia'!AC37=0,"-",('Órdenes según Instancia'!I37/'Órdenes según Instancia'!AC37))</f>
        <v>0</v>
      </c>
      <c r="J37" s="31">
        <f>IF('Órdenes según Instancia'!AC37=0,"-",('Órdenes según Instancia'!N37/'Órdenes según Instancia'!AC37))</f>
        <v>0</v>
      </c>
      <c r="K37" s="31">
        <f>IF('Órdenes según Instancia'!AC37=0,"-",('Órdenes según Instancia'!S37/'Órdenes según Instancia'!AC37))</f>
        <v>0</v>
      </c>
      <c r="L37" s="31">
        <f>IF('Órdenes según Instancia'!AC37=0,"-",('Órdenes según Instancia'!X37/'Órdenes según Instancia'!AC37))</f>
        <v>0</v>
      </c>
      <c r="M37" s="31">
        <f>IF('Órdenes según Instancia'!AD37=0,"-",('Órdenes según Instancia'!E37/'Órdenes según Instancia'!AD37))</f>
        <v>0.95238095238095233</v>
      </c>
      <c r="N37" s="31">
        <f>IF('Órdenes según Instancia'!AD37=0,"-",('Órdenes según Instancia'!J37/'Órdenes según Instancia'!AD37))</f>
        <v>0</v>
      </c>
      <c r="O37" s="31">
        <f>IF('Órdenes según Instancia'!AD37=0,"-",('Órdenes según Instancia'!O37/'Órdenes según Instancia'!AD37))</f>
        <v>4.7619047619047616E-2</v>
      </c>
      <c r="P37" s="31">
        <f>IF('Órdenes según Instancia'!AD37=0,"-",('Órdenes según Instancia'!T37/'Órdenes según Instancia'!AD37))</f>
        <v>0</v>
      </c>
      <c r="Q37" s="31">
        <f>IF('Órdenes según Instancia'!AD37=0,"-",('Órdenes según Instancia'!Y37/'Órdenes según Instancia'!AD37))</f>
        <v>0</v>
      </c>
      <c r="R37" s="31">
        <f>IF('Órdenes según Instancia'!AE37=0,"-",('Órdenes según Instancia'!F37/'Órdenes según Instancia'!AE37))</f>
        <v>0.63636363636363635</v>
      </c>
      <c r="S37" s="31">
        <f>IF('Órdenes según Instancia'!AE37=0,"-",('Órdenes según Instancia'!K37/'Órdenes según Instancia'!AE37))</f>
        <v>0</v>
      </c>
      <c r="T37" s="31">
        <f>IF('Órdenes según Instancia'!AE37=0,"-",('Órdenes según Instancia'!P37/'Órdenes según Instancia'!AE37))</f>
        <v>0.36363636363636365</v>
      </c>
      <c r="U37" s="31">
        <f>IF('Órdenes según Instancia'!AE37=0,"-",('Órdenes según Instancia'!U37/'Órdenes según Instancia'!AE37))</f>
        <v>0</v>
      </c>
      <c r="V37" s="31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220</v>
      </c>
      <c r="C38" s="31">
        <f>IF('Órdenes según Instancia'!AB38=0,"-",('Órdenes según Instancia'!C38/'Órdenes según Instancia'!AB38))</f>
        <v>1</v>
      </c>
      <c r="D38" s="31">
        <f>IF('Órdenes según Instancia'!AB38=0,"-",('Órdenes según Instancia'!H38/'Órdenes según Instancia'!AB38))</f>
        <v>0</v>
      </c>
      <c r="E38" s="31">
        <f>IF('Órdenes según Instancia'!AB38=0,"-",('Órdenes según Instancia'!M38/'Órdenes según Instancia'!AB38))</f>
        <v>0</v>
      </c>
      <c r="F38" s="31">
        <f>IF('Órdenes según Instancia'!AB38=0,"-",('Órdenes según Instancia'!R38/'Órdenes según Instancia'!AB38))</f>
        <v>0</v>
      </c>
      <c r="G38" s="31">
        <f>IF('Órdenes según Instancia'!AB38=0,"-",('Órdenes según Instancia'!W38/'Órdenes según Instancia'!AB38))</f>
        <v>0</v>
      </c>
      <c r="H38" s="31" t="str">
        <f>IF('Órdenes según Instancia'!AC38=0,"-",('Órdenes según Instancia'!D38/'Órdenes según Instancia'!AC38))</f>
        <v>-</v>
      </c>
      <c r="I38" s="31" t="str">
        <f>IF('Órdenes según Instancia'!AC38=0,"-",('Órdenes según Instancia'!I38/'Órdenes según Instancia'!AC38))</f>
        <v>-</v>
      </c>
      <c r="J38" s="31" t="str">
        <f>IF('Órdenes según Instancia'!AC38=0,"-",('Órdenes según Instancia'!N38/'Órdenes según Instancia'!AC38))</f>
        <v>-</v>
      </c>
      <c r="K38" s="31" t="str">
        <f>IF('Órdenes según Instancia'!AC38=0,"-",('Órdenes según Instancia'!S38/'Órdenes según Instancia'!AC38))</f>
        <v>-</v>
      </c>
      <c r="L38" s="31" t="str">
        <f>IF('Órdenes según Instancia'!AC38=0,"-",('Órdenes según Instancia'!X38/'Órdenes según Instancia'!AC38))</f>
        <v>-</v>
      </c>
      <c r="M38" s="31">
        <f>IF('Órdenes según Instancia'!AD38=0,"-",('Órdenes según Instancia'!E38/'Órdenes según Instancia'!AD38))</f>
        <v>1</v>
      </c>
      <c r="N38" s="31">
        <f>IF('Órdenes según Instancia'!AD38=0,"-",('Órdenes según Instancia'!J38/'Órdenes según Instancia'!AD38))</f>
        <v>0</v>
      </c>
      <c r="O38" s="31">
        <f>IF('Órdenes según Instancia'!AD38=0,"-",('Órdenes según Instancia'!O38/'Órdenes según Instancia'!AD38))</f>
        <v>0</v>
      </c>
      <c r="P38" s="31">
        <f>IF('Órdenes según Instancia'!AD38=0,"-",('Órdenes según Instancia'!T38/'Órdenes según Instancia'!AD38))</f>
        <v>0</v>
      </c>
      <c r="Q38" s="31">
        <f>IF('Órdenes según Instancia'!AD38=0,"-",('Órdenes según Instancia'!Y38/'Órdenes según Instancia'!AD38))</f>
        <v>0</v>
      </c>
      <c r="R38" s="31">
        <f>IF('Órdenes según Instancia'!AE38=0,"-",('Órdenes según Instancia'!F38/'Órdenes según Instancia'!AE38))</f>
        <v>1</v>
      </c>
      <c r="S38" s="31">
        <f>IF('Órdenes según Instancia'!AE38=0,"-",('Órdenes según Instancia'!K38/'Órdenes según Instancia'!AE38))</f>
        <v>0</v>
      </c>
      <c r="T38" s="31">
        <f>IF('Órdenes según Instancia'!AE38=0,"-",('Órdenes según Instancia'!P38/'Órdenes según Instancia'!AE38))</f>
        <v>0</v>
      </c>
      <c r="U38" s="31">
        <f>IF('Órdenes según Instancia'!AE38=0,"-",('Órdenes según Instancia'!U38/'Órdenes según Instancia'!AE38))</f>
        <v>0</v>
      </c>
      <c r="V38" s="31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221</v>
      </c>
      <c r="C39" s="31">
        <f>IF('Órdenes según Instancia'!AB39=0,"-",('Órdenes según Instancia'!C39/'Órdenes según Instancia'!AB39))</f>
        <v>0.88554216867469882</v>
      </c>
      <c r="D39" s="31">
        <f>IF('Órdenes según Instancia'!AB39=0,"-",('Órdenes según Instancia'!H39/'Órdenes según Instancia'!AB39))</f>
        <v>4.8192771084337352E-2</v>
      </c>
      <c r="E39" s="31">
        <f>IF('Órdenes según Instancia'!AB39=0,"-",('Órdenes según Instancia'!M39/'Órdenes según Instancia'!AB39))</f>
        <v>6.6265060240963861E-2</v>
      </c>
      <c r="F39" s="31">
        <f>IF('Órdenes según Instancia'!AB39=0,"-",('Órdenes según Instancia'!R39/'Órdenes según Instancia'!AB39))</f>
        <v>0</v>
      </c>
      <c r="G39" s="31">
        <f>IF('Órdenes según Instancia'!AB39=0,"-",('Órdenes según Instancia'!W39/'Órdenes según Instancia'!AB39))</f>
        <v>0</v>
      </c>
      <c r="H39" s="31" t="str">
        <f>IF('Órdenes según Instancia'!AC39=0,"-",('Órdenes según Instancia'!D39/'Órdenes según Instancia'!AC39))</f>
        <v>-</v>
      </c>
      <c r="I39" s="31" t="str">
        <f>IF('Órdenes según Instancia'!AC39=0,"-",('Órdenes según Instancia'!I39/'Órdenes según Instancia'!AC39))</f>
        <v>-</v>
      </c>
      <c r="J39" s="31" t="str">
        <f>IF('Órdenes según Instancia'!AC39=0,"-",('Órdenes según Instancia'!N39/'Órdenes según Instancia'!AC39))</f>
        <v>-</v>
      </c>
      <c r="K39" s="31" t="str">
        <f>IF('Órdenes según Instancia'!AC39=0,"-",('Órdenes según Instancia'!S39/'Órdenes según Instancia'!AC39))</f>
        <v>-</v>
      </c>
      <c r="L39" s="31" t="str">
        <f>IF('Órdenes según Instancia'!AC39=0,"-",('Órdenes según Instancia'!X39/'Órdenes según Instancia'!AC39))</f>
        <v>-</v>
      </c>
      <c r="M39" s="31">
        <f>IF('Órdenes según Instancia'!AD39=0,"-",('Órdenes según Instancia'!E39/'Órdenes según Instancia'!AD39))</f>
        <v>0.86776859504132231</v>
      </c>
      <c r="N39" s="31">
        <f>IF('Órdenes según Instancia'!AD39=0,"-",('Órdenes según Instancia'!J39/'Órdenes según Instancia'!AD39))</f>
        <v>4.1322314049586778E-2</v>
      </c>
      <c r="O39" s="31">
        <f>IF('Órdenes según Instancia'!AD39=0,"-",('Órdenes según Instancia'!O39/'Órdenes según Instancia'!AD39))</f>
        <v>9.0909090909090912E-2</v>
      </c>
      <c r="P39" s="31">
        <f>IF('Órdenes según Instancia'!AD39=0,"-",('Órdenes según Instancia'!T39/'Órdenes según Instancia'!AD39))</f>
        <v>0</v>
      </c>
      <c r="Q39" s="31">
        <f>IF('Órdenes según Instancia'!AD39=0,"-",('Órdenes según Instancia'!Y39/'Órdenes según Instancia'!AD39))</f>
        <v>0</v>
      </c>
      <c r="R39" s="31">
        <f>IF('Órdenes según Instancia'!AE39=0,"-",('Órdenes según Instancia'!F39/'Órdenes según Instancia'!AE39))</f>
        <v>0.93333333333333335</v>
      </c>
      <c r="S39" s="31">
        <f>IF('Órdenes según Instancia'!AE39=0,"-",('Órdenes según Instancia'!K39/'Órdenes según Instancia'!AE39))</f>
        <v>6.6666666666666666E-2</v>
      </c>
      <c r="T39" s="31">
        <f>IF('Órdenes según Instancia'!AE39=0,"-",('Órdenes según Instancia'!P39/'Órdenes según Instancia'!AE39))</f>
        <v>0</v>
      </c>
      <c r="U39" s="31">
        <f>IF('Órdenes según Instancia'!AE39=0,"-",('Órdenes según Instancia'!U39/'Órdenes según Instancia'!AE39))</f>
        <v>0</v>
      </c>
      <c r="V39" s="31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222</v>
      </c>
      <c r="C40" s="31">
        <f>IF('Órdenes según Instancia'!AB40=0,"-",('Órdenes según Instancia'!C40/'Órdenes según Instancia'!AB40))</f>
        <v>0.99734042553191493</v>
      </c>
      <c r="D40" s="31">
        <f>IF('Órdenes según Instancia'!AB40=0,"-",('Órdenes según Instancia'!H40/'Órdenes según Instancia'!AB40))</f>
        <v>0</v>
      </c>
      <c r="E40" s="31">
        <f>IF('Órdenes según Instancia'!AB40=0,"-",('Órdenes según Instancia'!M40/'Órdenes según Instancia'!AB40))</f>
        <v>2.6595744680851063E-3</v>
      </c>
      <c r="F40" s="31">
        <f>IF('Órdenes según Instancia'!AB40=0,"-",('Órdenes según Instancia'!R40/'Órdenes según Instancia'!AB40))</f>
        <v>0</v>
      </c>
      <c r="G40" s="31">
        <f>IF('Órdenes según Instancia'!AB40=0,"-",('Órdenes según Instancia'!W40/'Órdenes según Instancia'!AB40))</f>
        <v>0</v>
      </c>
      <c r="H40" s="31">
        <f>IF('Órdenes según Instancia'!AC40=0,"-",('Órdenes según Instancia'!D40/'Órdenes según Instancia'!AC40))</f>
        <v>1</v>
      </c>
      <c r="I40" s="31">
        <f>IF('Órdenes según Instancia'!AC40=0,"-",('Órdenes según Instancia'!I40/'Órdenes según Instancia'!AC40))</f>
        <v>0</v>
      </c>
      <c r="J40" s="31">
        <f>IF('Órdenes según Instancia'!AC40=0,"-",('Órdenes según Instancia'!N40/'Órdenes según Instancia'!AC40))</f>
        <v>0</v>
      </c>
      <c r="K40" s="31">
        <f>IF('Órdenes según Instancia'!AC40=0,"-",('Órdenes según Instancia'!S40/'Órdenes según Instancia'!AC40))</f>
        <v>0</v>
      </c>
      <c r="L40" s="31">
        <f>IF('Órdenes según Instancia'!AC40=0,"-",('Órdenes según Instancia'!X40/'Órdenes según Instancia'!AC40))</f>
        <v>0</v>
      </c>
      <c r="M40" s="31">
        <f>IF('Órdenes según Instancia'!AD40=0,"-",('Órdenes según Instancia'!E40/'Órdenes según Instancia'!AD40))</f>
        <v>0.99646643109540634</v>
      </c>
      <c r="N40" s="31">
        <f>IF('Órdenes según Instancia'!AD40=0,"-",('Órdenes según Instancia'!J40/'Órdenes según Instancia'!AD40))</f>
        <v>0</v>
      </c>
      <c r="O40" s="31">
        <f>IF('Órdenes según Instancia'!AD40=0,"-",('Órdenes según Instancia'!O40/'Órdenes según Instancia'!AD40))</f>
        <v>3.5335689045936395E-3</v>
      </c>
      <c r="P40" s="31">
        <f>IF('Órdenes según Instancia'!AD40=0,"-",('Órdenes según Instancia'!T40/'Órdenes según Instancia'!AD40))</f>
        <v>0</v>
      </c>
      <c r="Q40" s="31">
        <f>IF('Órdenes según Instancia'!AD40=0,"-",('Órdenes según Instancia'!Y40/'Órdenes según Instancia'!AD40))</f>
        <v>0</v>
      </c>
      <c r="R40" s="31">
        <f>IF('Órdenes según Instancia'!AE40=0,"-",('Órdenes según Instancia'!F40/'Órdenes según Instancia'!AE40))</f>
        <v>1</v>
      </c>
      <c r="S40" s="31">
        <f>IF('Órdenes según Instancia'!AE40=0,"-",('Órdenes según Instancia'!K40/'Órdenes según Instancia'!AE40))</f>
        <v>0</v>
      </c>
      <c r="T40" s="31">
        <f>IF('Órdenes según Instancia'!AE40=0,"-",('Órdenes según Instancia'!P40/'Órdenes según Instancia'!AE40))</f>
        <v>0</v>
      </c>
      <c r="U40" s="31">
        <f>IF('Órdenes según Instancia'!AE40=0,"-",('Órdenes según Instancia'!U40/'Órdenes según Instancia'!AE40))</f>
        <v>0</v>
      </c>
      <c r="V40" s="31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223</v>
      </c>
      <c r="C41" s="31">
        <f>IF('Órdenes según Instancia'!AB41=0,"-",('Órdenes según Instancia'!C41/'Órdenes según Instancia'!AB41))</f>
        <v>0.95220588235294112</v>
      </c>
      <c r="D41" s="31">
        <f>IF('Órdenes según Instancia'!AB41=0,"-",('Órdenes según Instancia'!H41/'Órdenes según Instancia'!AB41))</f>
        <v>5.5147058823529415E-3</v>
      </c>
      <c r="E41" s="31">
        <f>IF('Órdenes según Instancia'!AB41=0,"-",('Órdenes según Instancia'!M41/'Órdenes según Instancia'!AB41))</f>
        <v>3.860294117647059E-2</v>
      </c>
      <c r="F41" s="31">
        <f>IF('Órdenes según Instancia'!AB41=0,"-",('Órdenes según Instancia'!R41/'Órdenes según Instancia'!AB41))</f>
        <v>3.6764705882352941E-3</v>
      </c>
      <c r="G41" s="31">
        <f>IF('Órdenes según Instancia'!AB41=0,"-",('Órdenes según Instancia'!W41/'Órdenes según Instancia'!AB41))</f>
        <v>0</v>
      </c>
      <c r="H41" s="31">
        <f>IF('Órdenes según Instancia'!AC41=0,"-",('Órdenes según Instancia'!D41/'Órdenes según Instancia'!AC41))</f>
        <v>1</v>
      </c>
      <c r="I41" s="31">
        <f>IF('Órdenes según Instancia'!AC41=0,"-",('Órdenes según Instancia'!I41/'Órdenes según Instancia'!AC41))</f>
        <v>0</v>
      </c>
      <c r="J41" s="31">
        <f>IF('Órdenes según Instancia'!AC41=0,"-",('Órdenes según Instancia'!N41/'Órdenes según Instancia'!AC41))</f>
        <v>0</v>
      </c>
      <c r="K41" s="31">
        <f>IF('Órdenes según Instancia'!AC41=0,"-",('Órdenes según Instancia'!S41/'Órdenes según Instancia'!AC41))</f>
        <v>0</v>
      </c>
      <c r="L41" s="31">
        <f>IF('Órdenes según Instancia'!AC41=0,"-",('Órdenes según Instancia'!X41/'Órdenes según Instancia'!AC41))</f>
        <v>0</v>
      </c>
      <c r="M41" s="31">
        <f>IF('Órdenes según Instancia'!AD41=0,"-",('Órdenes según Instancia'!E41/'Órdenes según Instancia'!AD41))</f>
        <v>0.93969849246231152</v>
      </c>
      <c r="N41" s="31">
        <f>IF('Órdenes según Instancia'!AD41=0,"-",('Órdenes según Instancia'!J41/'Órdenes según Instancia'!AD41))</f>
        <v>2.5125628140703518E-3</v>
      </c>
      <c r="O41" s="31">
        <f>IF('Órdenes según Instancia'!AD41=0,"-",('Órdenes según Instancia'!O41/'Órdenes según Instancia'!AD41))</f>
        <v>5.2763819095477386E-2</v>
      </c>
      <c r="P41" s="31">
        <f>IF('Órdenes según Instancia'!AD41=0,"-",('Órdenes según Instancia'!T41/'Órdenes según Instancia'!AD41))</f>
        <v>5.0251256281407036E-3</v>
      </c>
      <c r="Q41" s="31">
        <f>IF('Órdenes según Instancia'!AD41=0,"-",('Órdenes según Instancia'!Y41/'Órdenes según Instancia'!AD41))</f>
        <v>0</v>
      </c>
      <c r="R41" s="31">
        <f>IF('Órdenes según Instancia'!AE41=0,"-",('Órdenes según Instancia'!F41/'Órdenes según Instancia'!AE41))</f>
        <v>0.98611111111111116</v>
      </c>
      <c r="S41" s="31">
        <f>IF('Órdenes según Instancia'!AE41=0,"-",('Órdenes según Instancia'!K41/'Órdenes según Instancia'!AE41))</f>
        <v>1.3888888888888888E-2</v>
      </c>
      <c r="T41" s="31">
        <f>IF('Órdenes según Instancia'!AE41=0,"-",('Órdenes según Instancia'!P41/'Órdenes según Instancia'!AE41))</f>
        <v>0</v>
      </c>
      <c r="U41" s="31">
        <f>IF('Órdenes según Instancia'!AE41=0,"-",('Órdenes según Instancia'!U41/'Órdenes según Instancia'!AE41))</f>
        <v>0</v>
      </c>
      <c r="V41" s="31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224</v>
      </c>
      <c r="C42" s="31">
        <f>IF('Órdenes según Instancia'!AB42=0,"-",('Órdenes según Instancia'!C42/'Órdenes según Instancia'!AB42))</f>
        <v>0.96621621621621623</v>
      </c>
      <c r="D42" s="31">
        <f>IF('Órdenes según Instancia'!AB42=0,"-",('Órdenes según Instancia'!H42/'Órdenes según Instancia'!AB42))</f>
        <v>0</v>
      </c>
      <c r="E42" s="31">
        <f>IF('Órdenes según Instancia'!AB42=0,"-",('Órdenes según Instancia'!M42/'Órdenes según Instancia'!AB42))</f>
        <v>2.0270270270270271E-2</v>
      </c>
      <c r="F42" s="31">
        <f>IF('Órdenes según Instancia'!AB42=0,"-",('Órdenes según Instancia'!R42/'Órdenes según Instancia'!AB42))</f>
        <v>1.3513513513513514E-2</v>
      </c>
      <c r="G42" s="31">
        <f>IF('Órdenes según Instancia'!AB42=0,"-",('Órdenes según Instancia'!W42/'Órdenes según Instancia'!AB42))</f>
        <v>0</v>
      </c>
      <c r="H42" s="31" t="str">
        <f>IF('Órdenes según Instancia'!AC42=0,"-",('Órdenes según Instancia'!D42/'Órdenes según Instancia'!AC42))</f>
        <v>-</v>
      </c>
      <c r="I42" s="31" t="str">
        <f>IF('Órdenes según Instancia'!AC42=0,"-",('Órdenes según Instancia'!I42/'Órdenes según Instancia'!AC42))</f>
        <v>-</v>
      </c>
      <c r="J42" s="31" t="str">
        <f>IF('Órdenes según Instancia'!AC42=0,"-",('Órdenes según Instancia'!N42/'Órdenes según Instancia'!AC42))</f>
        <v>-</v>
      </c>
      <c r="K42" s="31" t="str">
        <f>IF('Órdenes según Instancia'!AC42=0,"-",('Órdenes según Instancia'!S42/'Órdenes según Instancia'!AC42))</f>
        <v>-</v>
      </c>
      <c r="L42" s="31" t="str">
        <f>IF('Órdenes según Instancia'!AC42=0,"-",('Órdenes según Instancia'!X42/'Órdenes según Instancia'!AC42))</f>
        <v>-</v>
      </c>
      <c r="M42" s="31">
        <f>IF('Órdenes según Instancia'!AD42=0,"-",('Órdenes según Instancia'!E42/'Órdenes según Instancia'!AD42))</f>
        <v>1</v>
      </c>
      <c r="N42" s="31">
        <f>IF('Órdenes según Instancia'!AD42=0,"-",('Órdenes según Instancia'!J42/'Órdenes según Instancia'!AD42))</f>
        <v>0</v>
      </c>
      <c r="O42" s="31">
        <f>IF('Órdenes según Instancia'!AD42=0,"-",('Órdenes según Instancia'!O42/'Órdenes según Instancia'!AD42))</f>
        <v>0</v>
      </c>
      <c r="P42" s="31">
        <f>IF('Órdenes según Instancia'!AD42=0,"-",('Órdenes según Instancia'!T42/'Órdenes según Instancia'!AD42))</f>
        <v>0</v>
      </c>
      <c r="Q42" s="31">
        <f>IF('Órdenes según Instancia'!AD42=0,"-",('Órdenes según Instancia'!Y42/'Órdenes según Instancia'!AD42))</f>
        <v>0</v>
      </c>
      <c r="R42" s="31">
        <f>IF('Órdenes según Instancia'!AE42=0,"-",('Órdenes según Instancia'!F42/'Órdenes según Instancia'!AE42))</f>
        <v>0.78260869565217395</v>
      </c>
      <c r="S42" s="31">
        <f>IF('Órdenes según Instancia'!AE42=0,"-",('Órdenes según Instancia'!K42/'Órdenes según Instancia'!AE42))</f>
        <v>0</v>
      </c>
      <c r="T42" s="31">
        <f>IF('Órdenes según Instancia'!AE42=0,"-",('Órdenes según Instancia'!P42/'Órdenes según Instancia'!AE42))</f>
        <v>0.13043478260869565</v>
      </c>
      <c r="U42" s="31">
        <f>IF('Órdenes según Instancia'!AE42=0,"-",('Órdenes según Instancia'!U42/'Órdenes según Instancia'!AE42))</f>
        <v>8.6956521739130432E-2</v>
      </c>
      <c r="V42" s="31">
        <f>IF('Órdenes según Instancia'!AE42=0,"-",('Órdenes según Instancia'!Z42/'Órdenes según Instancia'!AE42))</f>
        <v>0</v>
      </c>
    </row>
    <row r="43" spans="2:22" ht="20.100000000000001" customHeight="1" thickBot="1" x14ac:dyDescent="0.25">
      <c r="B43" s="4" t="s">
        <v>225</v>
      </c>
      <c r="C43" s="31">
        <f>IF('Órdenes según Instancia'!AB43=0,"-",('Órdenes según Instancia'!C43/'Órdenes según Instancia'!AB43))</f>
        <v>1</v>
      </c>
      <c r="D43" s="31">
        <f>IF('Órdenes según Instancia'!AB43=0,"-",('Órdenes según Instancia'!H43/'Órdenes según Instancia'!AB43))</f>
        <v>0</v>
      </c>
      <c r="E43" s="31">
        <f>IF('Órdenes según Instancia'!AB43=0,"-",('Órdenes según Instancia'!M43/'Órdenes según Instancia'!AB43))</f>
        <v>0</v>
      </c>
      <c r="F43" s="31">
        <f>IF('Órdenes según Instancia'!AB43=0,"-",('Órdenes según Instancia'!R43/'Órdenes según Instancia'!AB43))</f>
        <v>0</v>
      </c>
      <c r="G43" s="31">
        <f>IF('Órdenes según Instancia'!AB43=0,"-",('Órdenes según Instancia'!W43/'Órdenes según Instancia'!AB43))</f>
        <v>0</v>
      </c>
      <c r="H43" s="31" t="str">
        <f>IF('Órdenes según Instancia'!AC43=0,"-",('Órdenes según Instancia'!D43/'Órdenes según Instancia'!AC43))</f>
        <v>-</v>
      </c>
      <c r="I43" s="31" t="str">
        <f>IF('Órdenes según Instancia'!AC43=0,"-",('Órdenes según Instancia'!I43/'Órdenes según Instancia'!AC43))</f>
        <v>-</v>
      </c>
      <c r="J43" s="31" t="str">
        <f>IF('Órdenes según Instancia'!AC43=0,"-",('Órdenes según Instancia'!N43/'Órdenes según Instancia'!AC43))</f>
        <v>-</v>
      </c>
      <c r="K43" s="31" t="str">
        <f>IF('Órdenes según Instancia'!AC43=0,"-",('Órdenes según Instancia'!S43/'Órdenes según Instancia'!AC43))</f>
        <v>-</v>
      </c>
      <c r="L43" s="31" t="str">
        <f>IF('Órdenes según Instancia'!AC43=0,"-",('Órdenes según Instancia'!X43/'Órdenes según Instancia'!AC43))</f>
        <v>-</v>
      </c>
      <c r="M43" s="31">
        <f>IF('Órdenes según Instancia'!AD43=0,"-",('Órdenes según Instancia'!E43/'Órdenes según Instancia'!AD43))</f>
        <v>1</v>
      </c>
      <c r="N43" s="31">
        <f>IF('Órdenes según Instancia'!AD43=0,"-",('Órdenes según Instancia'!J43/'Órdenes según Instancia'!AD43))</f>
        <v>0</v>
      </c>
      <c r="O43" s="31">
        <f>IF('Órdenes según Instancia'!AD43=0,"-",('Órdenes según Instancia'!O43/'Órdenes según Instancia'!AD43))</f>
        <v>0</v>
      </c>
      <c r="P43" s="31">
        <f>IF('Órdenes según Instancia'!AD43=0,"-",('Órdenes según Instancia'!T43/'Órdenes según Instancia'!AD43))</f>
        <v>0</v>
      </c>
      <c r="Q43" s="31">
        <f>IF('Órdenes según Instancia'!AD43=0,"-",('Órdenes según Instancia'!Y43/'Órdenes según Instancia'!AD43))</f>
        <v>0</v>
      </c>
      <c r="R43" s="31">
        <f>IF('Órdenes según Instancia'!AE43=0,"-",('Órdenes según Instancia'!F43/'Órdenes según Instancia'!AE43))</f>
        <v>1</v>
      </c>
      <c r="S43" s="31">
        <f>IF('Órdenes según Instancia'!AE43=0,"-",('Órdenes según Instancia'!K43/'Órdenes según Instancia'!AE43))</f>
        <v>0</v>
      </c>
      <c r="T43" s="31">
        <f>IF('Órdenes según Instancia'!AE43=0,"-",('Órdenes según Instancia'!P43/'Órdenes según Instancia'!AE43))</f>
        <v>0</v>
      </c>
      <c r="U43" s="31">
        <f>IF('Órdenes según Instancia'!AE43=0,"-",('Órdenes según Instancia'!U43/'Órdenes según Instancia'!AE43))</f>
        <v>0</v>
      </c>
      <c r="V43" s="31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226</v>
      </c>
      <c r="C44" s="31">
        <f>IF('Órdenes según Instancia'!AB44=0,"-",('Órdenes según Instancia'!C44/'Órdenes según Instancia'!AB44))</f>
        <v>0.98102189781021898</v>
      </c>
      <c r="D44" s="31">
        <f>IF('Órdenes según Instancia'!AB44=0,"-",('Órdenes según Instancia'!H44/'Órdenes según Instancia'!AB44))</f>
        <v>0</v>
      </c>
      <c r="E44" s="31">
        <f>IF('Órdenes según Instancia'!AB44=0,"-",('Órdenes según Instancia'!M44/'Órdenes según Instancia'!AB44))</f>
        <v>8.7591240875912416E-3</v>
      </c>
      <c r="F44" s="31">
        <f>IF('Órdenes según Instancia'!AB44=0,"-",('Órdenes según Instancia'!R44/'Órdenes según Instancia'!AB44))</f>
        <v>1.0218978102189781E-2</v>
      </c>
      <c r="G44" s="31">
        <f>IF('Órdenes según Instancia'!AB44=0,"-",('Órdenes según Instancia'!W44/'Órdenes según Instancia'!AB44))</f>
        <v>0</v>
      </c>
      <c r="H44" s="31">
        <f>IF('Órdenes según Instancia'!AC44=0,"-",('Órdenes según Instancia'!D44/'Órdenes según Instancia'!AC44))</f>
        <v>1</v>
      </c>
      <c r="I44" s="31">
        <f>IF('Órdenes según Instancia'!AC44=0,"-",('Órdenes según Instancia'!I44/'Órdenes según Instancia'!AC44))</f>
        <v>0</v>
      </c>
      <c r="J44" s="31">
        <f>IF('Órdenes según Instancia'!AC44=0,"-",('Órdenes según Instancia'!N44/'Órdenes según Instancia'!AC44))</f>
        <v>0</v>
      </c>
      <c r="K44" s="31">
        <f>IF('Órdenes según Instancia'!AC44=0,"-",('Órdenes según Instancia'!S44/'Órdenes según Instancia'!AC44))</f>
        <v>0</v>
      </c>
      <c r="L44" s="31">
        <f>IF('Órdenes según Instancia'!AC44=0,"-",('Órdenes según Instancia'!X44/'Órdenes según Instancia'!AC44))</f>
        <v>0</v>
      </c>
      <c r="M44" s="31">
        <f>IF('Órdenes según Instancia'!AD44=0,"-",('Órdenes según Instancia'!E44/'Órdenes según Instancia'!AD44))</f>
        <v>0.97291666666666665</v>
      </c>
      <c r="N44" s="31">
        <f>IF('Órdenes según Instancia'!AD44=0,"-",('Órdenes según Instancia'!J44/'Órdenes según Instancia'!AD44))</f>
        <v>0</v>
      </c>
      <c r="O44" s="31">
        <f>IF('Órdenes según Instancia'!AD44=0,"-",('Órdenes según Instancia'!O44/'Órdenes según Instancia'!AD44))</f>
        <v>1.2500000000000001E-2</v>
      </c>
      <c r="P44" s="31">
        <f>IF('Órdenes según Instancia'!AD44=0,"-",('Órdenes según Instancia'!T44/'Órdenes según Instancia'!AD44))</f>
        <v>1.4583333333333334E-2</v>
      </c>
      <c r="Q44" s="31">
        <f>IF('Órdenes según Instancia'!AD44=0,"-",('Órdenes según Instancia'!Y44/'Órdenes según Instancia'!AD44))</f>
        <v>0</v>
      </c>
      <c r="R44" s="31">
        <f>IF('Órdenes según Instancia'!AE44=0,"-",('Órdenes según Instancia'!F44/'Órdenes según Instancia'!AE44))</f>
        <v>1</v>
      </c>
      <c r="S44" s="31">
        <f>IF('Órdenes según Instancia'!AE44=0,"-",('Órdenes según Instancia'!K44/'Órdenes según Instancia'!AE44))</f>
        <v>0</v>
      </c>
      <c r="T44" s="31">
        <f>IF('Órdenes según Instancia'!AE44=0,"-",('Órdenes según Instancia'!P44/'Órdenes según Instancia'!AE44))</f>
        <v>0</v>
      </c>
      <c r="U44" s="31">
        <f>IF('Órdenes según Instancia'!AE44=0,"-",('Órdenes según Instancia'!U44/'Órdenes según Instancia'!AE44))</f>
        <v>0</v>
      </c>
      <c r="V44" s="31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227</v>
      </c>
      <c r="C45" s="31">
        <f>IF('Órdenes según Instancia'!AB45=0,"-",('Órdenes según Instancia'!C45/'Órdenes según Instancia'!AB45))</f>
        <v>0.98048780487804876</v>
      </c>
      <c r="D45" s="31">
        <f>IF('Órdenes según Instancia'!AB45=0,"-",('Órdenes según Instancia'!H45/'Órdenes según Instancia'!AB45))</f>
        <v>5.3658536585365858E-3</v>
      </c>
      <c r="E45" s="31">
        <f>IF('Órdenes según Instancia'!AB45=0,"-",('Órdenes según Instancia'!M45/'Órdenes según Instancia'!AB45))</f>
        <v>1.2682926829268294E-2</v>
      </c>
      <c r="F45" s="31">
        <f>IF('Órdenes según Instancia'!AB45=0,"-",('Órdenes según Instancia'!R45/'Órdenes según Instancia'!AB45))</f>
        <v>0</v>
      </c>
      <c r="G45" s="31">
        <f>IF('Órdenes según Instancia'!AB45=0,"-",('Órdenes según Instancia'!W45/'Órdenes según Instancia'!AB45))</f>
        <v>1.4634146341463415E-3</v>
      </c>
      <c r="H45" s="31">
        <f>IF('Órdenes según Instancia'!AC45=0,"-",('Órdenes según Instancia'!D45/'Órdenes según Instancia'!AC45))</f>
        <v>0.8666666666666667</v>
      </c>
      <c r="I45" s="31">
        <f>IF('Órdenes según Instancia'!AC45=0,"-",('Órdenes según Instancia'!I45/'Órdenes según Instancia'!AC45))</f>
        <v>0.13333333333333333</v>
      </c>
      <c r="J45" s="31">
        <f>IF('Órdenes según Instancia'!AC45=0,"-",('Órdenes según Instancia'!N45/'Órdenes según Instancia'!AC45))</f>
        <v>0</v>
      </c>
      <c r="K45" s="31">
        <f>IF('Órdenes según Instancia'!AC45=0,"-",('Órdenes según Instancia'!S45/'Órdenes según Instancia'!AC45))</f>
        <v>0</v>
      </c>
      <c r="L45" s="31">
        <f>IF('Órdenes según Instancia'!AC45=0,"-",('Órdenes según Instancia'!X45/'Órdenes según Instancia'!AC45))</f>
        <v>0</v>
      </c>
      <c r="M45" s="31">
        <f>IF('Órdenes según Instancia'!AD45=0,"-",('Órdenes según Instancia'!E45/'Órdenes según Instancia'!AD45))</f>
        <v>0.96526195899772205</v>
      </c>
      <c r="N45" s="31">
        <f>IF('Órdenes según Instancia'!AD45=0,"-",('Órdenes según Instancia'!J45/'Órdenes según Instancia'!AD45))</f>
        <v>7.972665148063782E-3</v>
      </c>
      <c r="O45" s="31">
        <f>IF('Órdenes según Instancia'!AD45=0,"-",('Órdenes según Instancia'!O45/'Órdenes según Instancia'!AD45))</f>
        <v>2.562642369020501E-2</v>
      </c>
      <c r="P45" s="31">
        <f>IF('Órdenes según Instancia'!AD45=0,"-",('Órdenes según Instancia'!T45/'Órdenes según Instancia'!AD45))</f>
        <v>0</v>
      </c>
      <c r="Q45" s="31">
        <f>IF('Órdenes según Instancia'!AD45=0,"-",('Órdenes según Instancia'!Y45/'Órdenes según Instancia'!AD45))</f>
        <v>1.1389521640091116E-3</v>
      </c>
      <c r="R45" s="31">
        <f>IF('Órdenes según Instancia'!AE45=0,"-",('Órdenes según Instancia'!F45/'Órdenes según Instancia'!AE45))</f>
        <v>0.99270072992700731</v>
      </c>
      <c r="S45" s="31">
        <f>IF('Órdenes según Instancia'!AE45=0,"-",('Órdenes según Instancia'!K45/'Órdenes según Instancia'!AE45))</f>
        <v>2.5762129669386004E-3</v>
      </c>
      <c r="T45" s="31">
        <f>IF('Órdenes según Instancia'!AE45=0,"-",('Órdenes según Instancia'!P45/'Órdenes según Instancia'!AE45))</f>
        <v>3.0055817947617003E-3</v>
      </c>
      <c r="U45" s="31">
        <f>IF('Órdenes según Instancia'!AE45=0,"-",('Órdenes según Instancia'!U45/'Órdenes según Instancia'!AE45))</f>
        <v>0</v>
      </c>
      <c r="V45" s="31">
        <f>IF('Órdenes según Instancia'!AE45=0,"-",('Órdenes según Instancia'!Z45/'Órdenes según Instancia'!AE45))</f>
        <v>1.7174753112924003E-3</v>
      </c>
    </row>
    <row r="46" spans="2:22" ht="20.100000000000001" customHeight="1" thickBot="1" x14ac:dyDescent="0.25">
      <c r="B46" s="4" t="s">
        <v>228</v>
      </c>
      <c r="C46" s="31">
        <f>IF('Órdenes según Instancia'!AB46=0,"-",('Órdenes según Instancia'!C46/'Órdenes según Instancia'!AB46))</f>
        <v>0.97507788161993769</v>
      </c>
      <c r="D46" s="31">
        <f>IF('Órdenes según Instancia'!AB46=0,"-",('Órdenes según Instancia'!H46/'Órdenes según Instancia'!AB46))</f>
        <v>0</v>
      </c>
      <c r="E46" s="31">
        <f>IF('Órdenes según Instancia'!AB46=0,"-",('Órdenes según Instancia'!M46/'Órdenes según Instancia'!AB46))</f>
        <v>3.1152647975077881E-3</v>
      </c>
      <c r="F46" s="31">
        <f>IF('Órdenes según Instancia'!AB46=0,"-",('Órdenes según Instancia'!R46/'Órdenes según Instancia'!AB46))</f>
        <v>2.1806853582554516E-2</v>
      </c>
      <c r="G46" s="31">
        <f>IF('Órdenes según Instancia'!AB46=0,"-",('Órdenes según Instancia'!W46/'Órdenes según Instancia'!AB46))</f>
        <v>0</v>
      </c>
      <c r="H46" s="31" t="str">
        <f>IF('Órdenes según Instancia'!AC46=0,"-",('Órdenes según Instancia'!D46/'Órdenes según Instancia'!AC46))</f>
        <v>-</v>
      </c>
      <c r="I46" s="31" t="str">
        <f>IF('Órdenes según Instancia'!AC46=0,"-",('Órdenes según Instancia'!I46/'Órdenes según Instancia'!AC46))</f>
        <v>-</v>
      </c>
      <c r="J46" s="31" t="str">
        <f>IF('Órdenes según Instancia'!AC46=0,"-",('Órdenes según Instancia'!N46/'Órdenes según Instancia'!AC46))</f>
        <v>-</v>
      </c>
      <c r="K46" s="31" t="str">
        <f>IF('Órdenes según Instancia'!AC46=0,"-",('Órdenes según Instancia'!S46/'Órdenes según Instancia'!AC46))</f>
        <v>-</v>
      </c>
      <c r="L46" s="31" t="str">
        <f>IF('Órdenes según Instancia'!AC46=0,"-",('Órdenes según Instancia'!X46/'Órdenes según Instancia'!AC46))</f>
        <v>-</v>
      </c>
      <c r="M46" s="31">
        <f>IF('Órdenes según Instancia'!AD46=0,"-",('Órdenes según Instancia'!E46/'Órdenes según Instancia'!AD46))</f>
        <v>0.94052044609665431</v>
      </c>
      <c r="N46" s="31">
        <f>IF('Órdenes según Instancia'!AD46=0,"-",('Órdenes según Instancia'!J46/'Órdenes según Instancia'!AD46))</f>
        <v>0</v>
      </c>
      <c r="O46" s="31">
        <f>IF('Órdenes según Instancia'!AD46=0,"-",('Órdenes según Instancia'!O46/'Órdenes según Instancia'!AD46))</f>
        <v>7.4349442379182153E-3</v>
      </c>
      <c r="P46" s="31">
        <f>IF('Órdenes según Instancia'!AD46=0,"-",('Órdenes según Instancia'!T46/'Órdenes según Instancia'!AD46))</f>
        <v>5.204460966542751E-2</v>
      </c>
      <c r="Q46" s="31">
        <f>IF('Órdenes según Instancia'!AD46=0,"-",('Órdenes según Instancia'!Y46/'Órdenes según Instancia'!AD46))</f>
        <v>0</v>
      </c>
      <c r="R46" s="31">
        <f>IF('Órdenes según Instancia'!AE46=0,"-",('Órdenes según Instancia'!F46/'Órdenes según Instancia'!AE46))</f>
        <v>1</v>
      </c>
      <c r="S46" s="31">
        <f>IF('Órdenes según Instancia'!AE46=0,"-",('Órdenes según Instancia'!K46/'Órdenes según Instancia'!AE46))</f>
        <v>0</v>
      </c>
      <c r="T46" s="31">
        <f>IF('Órdenes según Instancia'!AE46=0,"-",('Órdenes según Instancia'!P46/'Órdenes según Instancia'!AE46))</f>
        <v>0</v>
      </c>
      <c r="U46" s="31">
        <f>IF('Órdenes según Instancia'!AE46=0,"-",('Órdenes según Instancia'!U46/'Órdenes según Instancia'!AE46))</f>
        <v>0</v>
      </c>
      <c r="V46" s="31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229</v>
      </c>
      <c r="C47" s="31">
        <f>IF('Órdenes según Instancia'!AB47=0,"-",('Órdenes según Instancia'!C47/'Órdenes según Instancia'!AB47))</f>
        <v>0.92570281124497988</v>
      </c>
      <c r="D47" s="31">
        <f>IF('Órdenes según Instancia'!AB47=0,"-",('Órdenes según Instancia'!H47/'Órdenes según Instancia'!AB47))</f>
        <v>4.0160642570281121E-3</v>
      </c>
      <c r="E47" s="31">
        <f>IF('Órdenes según Instancia'!AB47=0,"-",('Órdenes según Instancia'!M47/'Órdenes según Instancia'!AB47))</f>
        <v>6.6265060240963861E-2</v>
      </c>
      <c r="F47" s="31">
        <f>IF('Órdenes según Instancia'!AB47=0,"-",('Órdenes según Instancia'!R47/'Órdenes según Instancia'!AB47))</f>
        <v>2.008032128514056E-3</v>
      </c>
      <c r="G47" s="31">
        <f>IF('Órdenes según Instancia'!AB47=0,"-",('Órdenes según Instancia'!W47/'Órdenes según Instancia'!AB47))</f>
        <v>2.008032128514056E-3</v>
      </c>
      <c r="H47" s="31">
        <f>IF('Órdenes según Instancia'!AC47=0,"-",('Órdenes según Instancia'!D47/'Órdenes según Instancia'!AC47))</f>
        <v>1</v>
      </c>
      <c r="I47" s="31">
        <f>IF('Órdenes según Instancia'!AC47=0,"-",('Órdenes según Instancia'!I47/'Órdenes según Instancia'!AC47))</f>
        <v>0</v>
      </c>
      <c r="J47" s="31">
        <f>IF('Órdenes según Instancia'!AC47=0,"-",('Órdenes según Instancia'!N47/'Órdenes según Instancia'!AC47))</f>
        <v>0</v>
      </c>
      <c r="K47" s="31">
        <f>IF('Órdenes según Instancia'!AC47=0,"-",('Órdenes según Instancia'!S47/'Órdenes según Instancia'!AC47))</f>
        <v>0</v>
      </c>
      <c r="L47" s="31">
        <f>IF('Órdenes según Instancia'!AC47=0,"-",('Órdenes según Instancia'!X47/'Órdenes según Instancia'!AC47))</f>
        <v>0</v>
      </c>
      <c r="M47" s="31">
        <f>IF('Órdenes según Instancia'!AD47=0,"-",('Órdenes según Instancia'!E47/'Órdenes según Instancia'!AD47))</f>
        <v>0.90490797546012269</v>
      </c>
      <c r="N47" s="31">
        <f>IF('Órdenes según Instancia'!AD47=0,"-",('Órdenes según Instancia'!J47/'Órdenes según Instancia'!AD47))</f>
        <v>3.0674846625766872E-3</v>
      </c>
      <c r="O47" s="31">
        <f>IF('Órdenes según Instancia'!AD47=0,"-",('Órdenes según Instancia'!O47/'Órdenes según Instancia'!AD47))</f>
        <v>8.8957055214723926E-2</v>
      </c>
      <c r="P47" s="31">
        <f>IF('Órdenes según Instancia'!AD47=0,"-",('Órdenes según Instancia'!T47/'Órdenes según Instancia'!AD47))</f>
        <v>3.0674846625766872E-3</v>
      </c>
      <c r="Q47" s="31">
        <f>IF('Órdenes según Instancia'!AD47=0,"-",('Órdenes según Instancia'!Y47/'Órdenes según Instancia'!AD47))</f>
        <v>0</v>
      </c>
      <c r="R47" s="31">
        <f>IF('Órdenes según Instancia'!AE47=0,"-",('Órdenes según Instancia'!F47/'Órdenes según Instancia'!AE47))</f>
        <v>0.96273291925465843</v>
      </c>
      <c r="S47" s="31">
        <f>IF('Órdenes según Instancia'!AE47=0,"-",('Órdenes según Instancia'!K47/'Órdenes según Instancia'!AE47))</f>
        <v>6.2111801242236021E-3</v>
      </c>
      <c r="T47" s="31">
        <f>IF('Órdenes según Instancia'!AE47=0,"-",('Órdenes según Instancia'!P47/'Órdenes según Instancia'!AE47))</f>
        <v>2.4844720496894408E-2</v>
      </c>
      <c r="U47" s="31">
        <f>IF('Órdenes según Instancia'!AE47=0,"-",('Órdenes según Instancia'!U47/'Órdenes según Instancia'!AE47))</f>
        <v>0</v>
      </c>
      <c r="V47" s="31">
        <f>IF('Órdenes según Instancia'!AE47=0,"-",('Órdenes según Instancia'!Z47/'Órdenes según Instancia'!AE47))</f>
        <v>6.2111801242236021E-3</v>
      </c>
    </row>
    <row r="48" spans="2:22" ht="20.100000000000001" customHeight="1" thickBot="1" x14ac:dyDescent="0.25">
      <c r="B48" s="4" t="s">
        <v>230</v>
      </c>
      <c r="C48" s="31">
        <f>IF('Órdenes según Instancia'!AB48=0,"-",('Órdenes según Instancia'!C48/'Órdenes según Instancia'!AB48))</f>
        <v>0.96347607052896722</v>
      </c>
      <c r="D48" s="31">
        <f>IF('Órdenes según Instancia'!AB48=0,"-",('Órdenes según Instancia'!H48/'Órdenes según Instancia'!AB48))</f>
        <v>6.2972292191435771E-3</v>
      </c>
      <c r="E48" s="31">
        <f>IF('Órdenes según Instancia'!AB48=0,"-",('Órdenes según Instancia'!M48/'Órdenes según Instancia'!AB48))</f>
        <v>3.0226700251889168E-2</v>
      </c>
      <c r="F48" s="31">
        <f>IF('Órdenes según Instancia'!AB48=0,"-",('Órdenes según Instancia'!R48/'Órdenes según Instancia'!AB48))</f>
        <v>0</v>
      </c>
      <c r="G48" s="31">
        <f>IF('Órdenes según Instancia'!AB48=0,"-",('Órdenes según Instancia'!W48/'Órdenes según Instancia'!AB48))</f>
        <v>0</v>
      </c>
      <c r="H48" s="31">
        <f>IF('Órdenes según Instancia'!AC48=0,"-",('Órdenes según Instancia'!D48/'Órdenes según Instancia'!AC48))</f>
        <v>1</v>
      </c>
      <c r="I48" s="31">
        <f>IF('Órdenes según Instancia'!AC48=0,"-",('Órdenes según Instancia'!I48/'Órdenes según Instancia'!AC48))</f>
        <v>0</v>
      </c>
      <c r="J48" s="31">
        <f>IF('Órdenes según Instancia'!AC48=0,"-",('Órdenes según Instancia'!N48/'Órdenes según Instancia'!AC48))</f>
        <v>0</v>
      </c>
      <c r="K48" s="31">
        <f>IF('Órdenes según Instancia'!AC48=0,"-",('Órdenes según Instancia'!S48/'Órdenes según Instancia'!AC48))</f>
        <v>0</v>
      </c>
      <c r="L48" s="31">
        <f>IF('Órdenes según Instancia'!AC48=0,"-",('Órdenes según Instancia'!X48/'Órdenes según Instancia'!AC48))</f>
        <v>0</v>
      </c>
      <c r="M48" s="31">
        <f>IF('Órdenes según Instancia'!AD48=0,"-",('Órdenes según Instancia'!E48/'Órdenes según Instancia'!AD48))</f>
        <v>0.95769230769230773</v>
      </c>
      <c r="N48" s="31">
        <f>IF('Órdenes según Instancia'!AD48=0,"-",('Órdenes según Instancia'!J48/'Órdenes según Instancia'!AD48))</f>
        <v>1.9230769230769232E-3</v>
      </c>
      <c r="O48" s="31">
        <f>IF('Órdenes según Instancia'!AD48=0,"-",('Órdenes según Instancia'!O48/'Órdenes según Instancia'!AD48))</f>
        <v>4.0384615384615387E-2</v>
      </c>
      <c r="P48" s="31">
        <f>IF('Órdenes según Instancia'!AD48=0,"-",('Órdenes según Instancia'!T48/'Órdenes según Instancia'!AD48))</f>
        <v>0</v>
      </c>
      <c r="Q48" s="31">
        <f>IF('Órdenes según Instancia'!AD48=0,"-",('Órdenes según Instancia'!Y48/'Órdenes según Instancia'!AD48))</f>
        <v>0</v>
      </c>
      <c r="R48" s="31">
        <f>IF('Órdenes según Instancia'!AE48=0,"-",('Órdenes según Instancia'!F48/'Órdenes según Instancia'!AE48))</f>
        <v>0.97407407407407409</v>
      </c>
      <c r="S48" s="31">
        <f>IF('Órdenes según Instancia'!AE48=0,"-",('Órdenes según Instancia'!K48/'Órdenes según Instancia'!AE48))</f>
        <v>1.4814814814814815E-2</v>
      </c>
      <c r="T48" s="31">
        <f>IF('Órdenes según Instancia'!AE48=0,"-",('Órdenes según Instancia'!P48/'Órdenes según Instancia'!AE48))</f>
        <v>1.1111111111111112E-2</v>
      </c>
      <c r="U48" s="31">
        <f>IF('Órdenes según Instancia'!AE48=0,"-",('Órdenes según Instancia'!U48/'Órdenes según Instancia'!AE48))</f>
        <v>0</v>
      </c>
      <c r="V48" s="31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231</v>
      </c>
      <c r="C49" s="31">
        <f>IF('Órdenes según Instancia'!AB49=0,"-",('Órdenes según Instancia'!C49/'Órdenes según Instancia'!AB49))</f>
        <v>0.9345262301748678</v>
      </c>
      <c r="D49" s="31">
        <f>IF('Órdenes según Instancia'!AB49=0,"-",('Órdenes según Instancia'!H49/'Órdenes según Instancia'!AB49))</f>
        <v>4.0666937779585197E-4</v>
      </c>
      <c r="E49" s="31">
        <f>IF('Órdenes según Instancia'!AB49=0,"-",('Órdenes según Instancia'!M49/'Órdenes según Instancia'!AB49))</f>
        <v>6.4253761691744612E-2</v>
      </c>
      <c r="F49" s="31">
        <f>IF('Órdenes según Instancia'!AB49=0,"-",('Órdenes según Instancia'!R49/'Órdenes según Instancia'!AB49))</f>
        <v>8.1333875559170394E-4</v>
      </c>
      <c r="G49" s="31">
        <f>IF('Órdenes según Instancia'!AB49=0,"-",('Órdenes según Instancia'!W49/'Órdenes según Instancia'!AB49))</f>
        <v>0</v>
      </c>
      <c r="H49" s="31">
        <f>IF('Órdenes según Instancia'!AC49=0,"-",('Órdenes según Instancia'!D49/'Órdenes según Instancia'!AC49))</f>
        <v>1</v>
      </c>
      <c r="I49" s="31">
        <f>IF('Órdenes según Instancia'!AC49=0,"-",('Órdenes según Instancia'!I49/'Órdenes según Instancia'!AC49))</f>
        <v>0</v>
      </c>
      <c r="J49" s="31">
        <f>IF('Órdenes según Instancia'!AC49=0,"-",('Órdenes según Instancia'!N49/'Órdenes según Instancia'!AC49))</f>
        <v>0</v>
      </c>
      <c r="K49" s="31">
        <f>IF('Órdenes según Instancia'!AC49=0,"-",('Órdenes según Instancia'!S49/'Órdenes según Instancia'!AC49))</f>
        <v>0</v>
      </c>
      <c r="L49" s="31">
        <f>IF('Órdenes según Instancia'!AC49=0,"-",('Órdenes según Instancia'!X49/'Órdenes según Instancia'!AC49))</f>
        <v>0</v>
      </c>
      <c r="M49" s="31">
        <f>IF('Órdenes según Instancia'!AD49=0,"-",('Órdenes según Instancia'!E49/'Órdenes según Instancia'!AD49))</f>
        <v>0.93155718879191551</v>
      </c>
      <c r="N49" s="31">
        <f>IF('Órdenes según Instancia'!AD49=0,"-",('Órdenes según Instancia'!J49/'Órdenes según Instancia'!AD49))</f>
        <v>4.5934772622875517E-4</v>
      </c>
      <c r="O49" s="31">
        <f>IF('Órdenes según Instancia'!AD49=0,"-",('Órdenes según Instancia'!O49/'Órdenes según Instancia'!AD49))</f>
        <v>6.7064768029398258E-2</v>
      </c>
      <c r="P49" s="31">
        <f>IF('Órdenes según Instancia'!AD49=0,"-",('Órdenes según Instancia'!T49/'Órdenes según Instancia'!AD49))</f>
        <v>9.1869545245751034E-4</v>
      </c>
      <c r="Q49" s="31">
        <f>IF('Órdenes según Instancia'!AD49=0,"-",('Órdenes según Instancia'!Y49/'Órdenes según Instancia'!AD49))</f>
        <v>0</v>
      </c>
      <c r="R49" s="31">
        <f>IF('Órdenes según Instancia'!AE49=0,"-",('Órdenes según Instancia'!F49/'Órdenes según Instancia'!AE49))</f>
        <v>0.95667870036101088</v>
      </c>
      <c r="S49" s="31">
        <f>IF('Órdenes según Instancia'!AE49=0,"-",('Órdenes según Instancia'!K49/'Órdenes según Instancia'!AE49))</f>
        <v>0</v>
      </c>
      <c r="T49" s="31">
        <f>IF('Órdenes según Instancia'!AE49=0,"-",('Órdenes según Instancia'!P49/'Órdenes según Instancia'!AE49))</f>
        <v>4.3321299638989168E-2</v>
      </c>
      <c r="U49" s="31">
        <f>IF('Órdenes según Instancia'!AE49=0,"-",('Órdenes según Instancia'!U49/'Órdenes según Instancia'!AE49))</f>
        <v>0</v>
      </c>
      <c r="V49" s="31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232</v>
      </c>
      <c r="C50" s="31">
        <f>IF('Órdenes según Instancia'!AB50=0,"-",('Órdenes según Instancia'!C50/'Órdenes según Instancia'!AB50))</f>
        <v>0.94035785288270379</v>
      </c>
      <c r="D50" s="31">
        <f>IF('Órdenes según Instancia'!AB50=0,"-",('Órdenes según Instancia'!H50/'Órdenes según Instancia'!AB50))</f>
        <v>3.9761431411530811E-3</v>
      </c>
      <c r="E50" s="31">
        <f>IF('Órdenes según Instancia'!AB50=0,"-",('Órdenes según Instancia'!M50/'Órdenes según Instancia'!AB50))</f>
        <v>5.5666003976143144E-2</v>
      </c>
      <c r="F50" s="31">
        <f>IF('Órdenes según Instancia'!AB50=0,"-",('Órdenes según Instancia'!R50/'Órdenes según Instancia'!AB50))</f>
        <v>0</v>
      </c>
      <c r="G50" s="31">
        <f>IF('Órdenes según Instancia'!AB50=0,"-",('Órdenes según Instancia'!W50/'Órdenes según Instancia'!AB50))</f>
        <v>0</v>
      </c>
      <c r="H50" s="31" t="str">
        <f>IF('Órdenes según Instancia'!AC50=0,"-",('Órdenes según Instancia'!D50/'Órdenes según Instancia'!AC50))</f>
        <v>-</v>
      </c>
      <c r="I50" s="31" t="str">
        <f>IF('Órdenes según Instancia'!AC50=0,"-",('Órdenes según Instancia'!I50/'Órdenes según Instancia'!AC50))</f>
        <v>-</v>
      </c>
      <c r="J50" s="31" t="str">
        <f>IF('Órdenes según Instancia'!AC50=0,"-",('Órdenes según Instancia'!N50/'Órdenes según Instancia'!AC50))</f>
        <v>-</v>
      </c>
      <c r="K50" s="31" t="str">
        <f>IF('Órdenes según Instancia'!AC50=0,"-",('Órdenes según Instancia'!S50/'Órdenes según Instancia'!AC50))</f>
        <v>-</v>
      </c>
      <c r="L50" s="31" t="str">
        <f>IF('Órdenes según Instancia'!AC50=0,"-",('Órdenes según Instancia'!X50/'Órdenes según Instancia'!AC50))</f>
        <v>-</v>
      </c>
      <c r="M50" s="31">
        <f>IF('Órdenes según Instancia'!AD50=0,"-",('Órdenes según Instancia'!E50/'Órdenes según Instancia'!AD50))</f>
        <v>0.93363844393592677</v>
      </c>
      <c r="N50" s="31">
        <f>IF('Órdenes según Instancia'!AD50=0,"-",('Órdenes según Instancia'!J50/'Órdenes según Instancia'!AD50))</f>
        <v>2.2883295194508009E-3</v>
      </c>
      <c r="O50" s="31">
        <f>IF('Órdenes según Instancia'!AD50=0,"-",('Órdenes según Instancia'!O50/'Órdenes según Instancia'!AD50))</f>
        <v>6.4073226544622428E-2</v>
      </c>
      <c r="P50" s="31">
        <f>IF('Órdenes según Instancia'!AD50=0,"-",('Órdenes según Instancia'!T50/'Órdenes según Instancia'!AD50))</f>
        <v>0</v>
      </c>
      <c r="Q50" s="31">
        <f>IF('Órdenes según Instancia'!AD50=0,"-",('Órdenes según Instancia'!Y50/'Órdenes según Instancia'!AD50))</f>
        <v>0</v>
      </c>
      <c r="R50" s="31">
        <f>IF('Órdenes según Instancia'!AE50=0,"-",('Órdenes según Instancia'!F50/'Órdenes según Instancia'!AE50))</f>
        <v>0.98484848484848486</v>
      </c>
      <c r="S50" s="31">
        <f>IF('Órdenes según Instancia'!AE50=0,"-",('Órdenes según Instancia'!K50/'Órdenes según Instancia'!AE50))</f>
        <v>1.5151515151515152E-2</v>
      </c>
      <c r="T50" s="31">
        <f>IF('Órdenes según Instancia'!AE50=0,"-",('Órdenes según Instancia'!P50/'Órdenes según Instancia'!AE50))</f>
        <v>0</v>
      </c>
      <c r="U50" s="31">
        <f>IF('Órdenes según Instancia'!AE50=0,"-",('Órdenes según Instancia'!U50/'Órdenes según Instancia'!AE50))</f>
        <v>0</v>
      </c>
      <c r="V50" s="31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233</v>
      </c>
      <c r="C51" s="31">
        <f>IF('Órdenes según Instancia'!AB51=0,"-",('Órdenes según Instancia'!C51/'Órdenes según Instancia'!AB51))</f>
        <v>0.95313148071339693</v>
      </c>
      <c r="D51" s="31">
        <f>IF('Órdenes según Instancia'!AB51=0,"-",('Órdenes según Instancia'!H51/'Órdenes según Instancia'!AB51))</f>
        <v>8.2953131480713392E-4</v>
      </c>
      <c r="E51" s="31">
        <f>IF('Órdenes según Instancia'!AB51=0,"-",('Órdenes según Instancia'!M51/'Órdenes según Instancia'!AB51))</f>
        <v>2.8618830360846122E-2</v>
      </c>
      <c r="F51" s="31">
        <f>IF('Órdenes según Instancia'!AB51=0,"-",('Órdenes según Instancia'!R51/'Órdenes según Instancia'!AB51))</f>
        <v>1.7420157610949814E-2</v>
      </c>
      <c r="G51" s="31">
        <f>IF('Órdenes según Instancia'!AB51=0,"-",('Órdenes según Instancia'!W51/'Órdenes según Instancia'!AB51))</f>
        <v>0</v>
      </c>
      <c r="H51" s="31">
        <f>IF('Órdenes según Instancia'!AC51=0,"-",('Órdenes según Instancia'!D51/'Órdenes según Instancia'!AC51))</f>
        <v>1</v>
      </c>
      <c r="I51" s="31">
        <f>IF('Órdenes según Instancia'!AC51=0,"-",('Órdenes según Instancia'!I51/'Órdenes según Instancia'!AC51))</f>
        <v>0</v>
      </c>
      <c r="J51" s="31">
        <f>IF('Órdenes según Instancia'!AC51=0,"-",('Órdenes según Instancia'!N51/'Órdenes según Instancia'!AC51))</f>
        <v>0</v>
      </c>
      <c r="K51" s="31">
        <f>IF('Órdenes según Instancia'!AC51=0,"-",('Órdenes según Instancia'!S51/'Órdenes según Instancia'!AC51))</f>
        <v>0</v>
      </c>
      <c r="L51" s="31">
        <f>IF('Órdenes según Instancia'!AC51=0,"-",('Órdenes según Instancia'!X51/'Órdenes según Instancia'!AC51))</f>
        <v>0</v>
      </c>
      <c r="M51" s="31">
        <f>IF('Órdenes según Instancia'!AD51=0,"-",('Órdenes según Instancia'!E51/'Órdenes según Instancia'!AD51))</f>
        <v>0.93361244019138756</v>
      </c>
      <c r="N51" s="31">
        <f>IF('Órdenes según Instancia'!AD51=0,"-",('Órdenes según Instancia'!J51/'Órdenes según Instancia'!AD51))</f>
        <v>1.1961722488038277E-3</v>
      </c>
      <c r="O51" s="31">
        <f>IF('Órdenes según Instancia'!AD51=0,"-",('Órdenes según Instancia'!O51/'Órdenes según Instancia'!AD51))</f>
        <v>4.0071770334928231E-2</v>
      </c>
      <c r="P51" s="31">
        <f>IF('Órdenes según Instancia'!AD51=0,"-",('Órdenes según Instancia'!T51/'Órdenes según Instancia'!AD51))</f>
        <v>2.5119617224880382E-2</v>
      </c>
      <c r="Q51" s="31">
        <f>IF('Órdenes según Instancia'!AD51=0,"-",('Órdenes según Instancia'!Y51/'Órdenes según Instancia'!AD51))</f>
        <v>0</v>
      </c>
      <c r="R51" s="31">
        <f>IF('Órdenes según Instancia'!AE51=0,"-",('Órdenes según Instancia'!F51/'Órdenes según Instancia'!AE51))</f>
        <v>0.99712230215827335</v>
      </c>
      <c r="S51" s="31">
        <f>IF('Órdenes según Instancia'!AE51=0,"-",('Órdenes según Instancia'!K51/'Órdenes según Instancia'!AE51))</f>
        <v>0</v>
      </c>
      <c r="T51" s="31">
        <f>IF('Órdenes según Instancia'!AE51=0,"-",('Órdenes según Instancia'!P51/'Órdenes según Instancia'!AE51))</f>
        <v>2.8776978417266188E-3</v>
      </c>
      <c r="U51" s="31">
        <f>IF('Órdenes según Instancia'!AE51=0,"-",('Órdenes según Instancia'!U51/'Órdenes según Instancia'!AE51))</f>
        <v>0</v>
      </c>
      <c r="V51" s="31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234</v>
      </c>
      <c r="C52" s="31">
        <f>IF('Órdenes según Instancia'!AB52=0,"-",('Órdenes según Instancia'!C52/'Órdenes según Instancia'!AB52))</f>
        <v>0.96557971014492749</v>
      </c>
      <c r="D52" s="31">
        <f>IF('Órdenes según Instancia'!AB52=0,"-",('Órdenes según Instancia'!H52/'Órdenes según Instancia'!AB52))</f>
        <v>1.8115942028985507E-3</v>
      </c>
      <c r="E52" s="31">
        <f>IF('Órdenes según Instancia'!AB52=0,"-",('Órdenes según Instancia'!M52/'Órdenes según Instancia'!AB52))</f>
        <v>2.717391304347826E-2</v>
      </c>
      <c r="F52" s="31">
        <f>IF('Órdenes según Instancia'!AB52=0,"-",('Órdenes según Instancia'!R52/'Órdenes según Instancia'!AB52))</f>
        <v>5.434782608695652E-3</v>
      </c>
      <c r="G52" s="31">
        <f>IF('Órdenes según Instancia'!AB52=0,"-",('Órdenes según Instancia'!W52/'Órdenes según Instancia'!AB52))</f>
        <v>0</v>
      </c>
      <c r="H52" s="31" t="str">
        <f>IF('Órdenes según Instancia'!AC52=0,"-",('Órdenes según Instancia'!D52/'Órdenes según Instancia'!AC52))</f>
        <v>-</v>
      </c>
      <c r="I52" s="31" t="str">
        <f>IF('Órdenes según Instancia'!AC52=0,"-",('Órdenes según Instancia'!I52/'Órdenes según Instancia'!AC52))</f>
        <v>-</v>
      </c>
      <c r="J52" s="31" t="str">
        <f>IF('Órdenes según Instancia'!AC52=0,"-",('Órdenes según Instancia'!N52/'Órdenes según Instancia'!AC52))</f>
        <v>-</v>
      </c>
      <c r="K52" s="31" t="str">
        <f>IF('Órdenes según Instancia'!AC52=0,"-",('Órdenes según Instancia'!S52/'Órdenes según Instancia'!AC52))</f>
        <v>-</v>
      </c>
      <c r="L52" s="31" t="str">
        <f>IF('Órdenes según Instancia'!AC52=0,"-",('Órdenes según Instancia'!X52/'Órdenes según Instancia'!AC52))</f>
        <v>-</v>
      </c>
      <c r="M52" s="31">
        <f>IF('Órdenes según Instancia'!AD52=0,"-",('Órdenes según Instancia'!E52/'Órdenes según Instancia'!AD52))</f>
        <v>0.95518867924528306</v>
      </c>
      <c r="N52" s="31">
        <f>IF('Órdenes según Instancia'!AD52=0,"-",('Órdenes según Instancia'!J52/'Órdenes según Instancia'!AD52))</f>
        <v>2.3584905660377358E-3</v>
      </c>
      <c r="O52" s="31">
        <f>IF('Órdenes según Instancia'!AD52=0,"-",('Órdenes según Instancia'!O52/'Órdenes según Instancia'!AD52))</f>
        <v>3.5377358490566037E-2</v>
      </c>
      <c r="P52" s="31">
        <f>IF('Órdenes según Instancia'!AD52=0,"-",('Órdenes según Instancia'!T52/'Órdenes según Instancia'!AD52))</f>
        <v>7.0754716981132077E-3</v>
      </c>
      <c r="Q52" s="31">
        <f>IF('Órdenes según Instancia'!AD52=0,"-",('Órdenes según Instancia'!Y52/'Órdenes según Instancia'!AD52))</f>
        <v>0</v>
      </c>
      <c r="R52" s="31">
        <f>IF('Órdenes según Instancia'!AE52=0,"-",('Órdenes según Instancia'!F52/'Órdenes según Instancia'!AE52))</f>
        <v>1</v>
      </c>
      <c r="S52" s="31">
        <f>IF('Órdenes según Instancia'!AE52=0,"-",('Órdenes según Instancia'!K52/'Órdenes según Instancia'!AE52))</f>
        <v>0</v>
      </c>
      <c r="T52" s="31">
        <f>IF('Órdenes según Instancia'!AE52=0,"-",('Órdenes según Instancia'!P52/'Órdenes según Instancia'!AE52))</f>
        <v>0</v>
      </c>
      <c r="U52" s="31">
        <f>IF('Órdenes según Instancia'!AE52=0,"-",('Órdenes según Instancia'!U52/'Órdenes según Instancia'!AE52))</f>
        <v>0</v>
      </c>
      <c r="V52" s="31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235</v>
      </c>
      <c r="C53" s="31">
        <f>IF('Órdenes según Instancia'!AB53=0,"-",('Órdenes según Instancia'!C53/'Órdenes según Instancia'!AB53))</f>
        <v>0.9916666666666667</v>
      </c>
      <c r="D53" s="31">
        <f>IF('Órdenes según Instancia'!AB53=0,"-",('Órdenes según Instancia'!H53/'Órdenes según Instancia'!AB53))</f>
        <v>0</v>
      </c>
      <c r="E53" s="31">
        <f>IF('Órdenes según Instancia'!AB53=0,"-",('Órdenes según Instancia'!M53/'Órdenes según Instancia'!AB53))</f>
        <v>8.3333333333333332E-3</v>
      </c>
      <c r="F53" s="31">
        <f>IF('Órdenes según Instancia'!AB53=0,"-",('Órdenes según Instancia'!R53/'Órdenes según Instancia'!AB53))</f>
        <v>0</v>
      </c>
      <c r="G53" s="31">
        <f>IF('Órdenes según Instancia'!AB53=0,"-",('Órdenes según Instancia'!W53/'Órdenes según Instancia'!AB53))</f>
        <v>0</v>
      </c>
      <c r="H53" s="31" t="str">
        <f>IF('Órdenes según Instancia'!AC53=0,"-",('Órdenes según Instancia'!D53/'Órdenes según Instancia'!AC53))</f>
        <v>-</v>
      </c>
      <c r="I53" s="31" t="str">
        <f>IF('Órdenes según Instancia'!AC53=0,"-",('Órdenes según Instancia'!I53/'Órdenes según Instancia'!AC53))</f>
        <v>-</v>
      </c>
      <c r="J53" s="31" t="str">
        <f>IF('Órdenes según Instancia'!AC53=0,"-",('Órdenes según Instancia'!N53/'Órdenes según Instancia'!AC53))</f>
        <v>-</v>
      </c>
      <c r="K53" s="31" t="str">
        <f>IF('Órdenes según Instancia'!AC53=0,"-",('Órdenes según Instancia'!S53/'Órdenes según Instancia'!AC53))</f>
        <v>-</v>
      </c>
      <c r="L53" s="31" t="str">
        <f>IF('Órdenes según Instancia'!AC53=0,"-",('Órdenes según Instancia'!X53/'Órdenes según Instancia'!AC53))</f>
        <v>-</v>
      </c>
      <c r="M53" s="31">
        <f>IF('Órdenes según Instancia'!AD53=0,"-",('Órdenes según Instancia'!E53/'Órdenes según Instancia'!AD53))</f>
        <v>0.99024390243902438</v>
      </c>
      <c r="N53" s="31">
        <f>IF('Órdenes según Instancia'!AD53=0,"-",('Órdenes según Instancia'!J53/'Órdenes según Instancia'!AD53))</f>
        <v>0</v>
      </c>
      <c r="O53" s="31">
        <f>IF('Órdenes según Instancia'!AD53=0,"-",('Órdenes según Instancia'!O53/'Órdenes según Instancia'!AD53))</f>
        <v>9.7560975609756097E-3</v>
      </c>
      <c r="P53" s="31">
        <f>IF('Órdenes según Instancia'!AD53=0,"-",('Órdenes según Instancia'!T53/'Órdenes según Instancia'!AD53))</f>
        <v>0</v>
      </c>
      <c r="Q53" s="31">
        <f>IF('Órdenes según Instancia'!AD53=0,"-",('Órdenes según Instancia'!Y53/'Órdenes según Instancia'!AD53))</f>
        <v>0</v>
      </c>
      <c r="R53" s="31">
        <f>IF('Órdenes según Instancia'!AE53=0,"-",('Órdenes según Instancia'!F53/'Órdenes según Instancia'!AE53))</f>
        <v>1</v>
      </c>
      <c r="S53" s="31">
        <f>IF('Órdenes según Instancia'!AE53=0,"-",('Órdenes según Instancia'!K53/'Órdenes según Instancia'!AE53))</f>
        <v>0</v>
      </c>
      <c r="T53" s="31">
        <f>IF('Órdenes según Instancia'!AE53=0,"-",('Órdenes según Instancia'!P53/'Órdenes según Instancia'!AE53))</f>
        <v>0</v>
      </c>
      <c r="U53" s="31">
        <f>IF('Órdenes según Instancia'!AE53=0,"-",('Órdenes según Instancia'!U53/'Órdenes según Instancia'!AE53))</f>
        <v>0</v>
      </c>
      <c r="V53" s="31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236</v>
      </c>
      <c r="C54" s="31">
        <f>IF('Órdenes según Instancia'!AB54=0,"-",('Órdenes según Instancia'!C54/'Órdenes según Instancia'!AB54))</f>
        <v>0.91362530413625309</v>
      </c>
      <c r="D54" s="31">
        <f>IF('Órdenes según Instancia'!AB54=0,"-",('Órdenes según Instancia'!H54/'Órdenes según Instancia'!AB54))</f>
        <v>2.4330900243309003E-3</v>
      </c>
      <c r="E54" s="31">
        <f>IF('Órdenes según Instancia'!AB54=0,"-",('Órdenes según Instancia'!M54/'Órdenes según Instancia'!AB54))</f>
        <v>8.3941605839416053E-2</v>
      </c>
      <c r="F54" s="31">
        <f>IF('Órdenes según Instancia'!AB54=0,"-",('Órdenes según Instancia'!R54/'Órdenes según Instancia'!AB54))</f>
        <v>0</v>
      </c>
      <c r="G54" s="31">
        <f>IF('Órdenes según Instancia'!AB54=0,"-",('Órdenes según Instancia'!W54/'Órdenes según Instancia'!AB54))</f>
        <v>0</v>
      </c>
      <c r="H54" s="31" t="str">
        <f>IF('Órdenes según Instancia'!AC54=0,"-",('Órdenes según Instancia'!D54/'Órdenes según Instancia'!AC54))</f>
        <v>-</v>
      </c>
      <c r="I54" s="31" t="str">
        <f>IF('Órdenes según Instancia'!AC54=0,"-",('Órdenes según Instancia'!I54/'Órdenes según Instancia'!AC54))</f>
        <v>-</v>
      </c>
      <c r="J54" s="31" t="str">
        <f>IF('Órdenes según Instancia'!AC54=0,"-",('Órdenes según Instancia'!N54/'Órdenes según Instancia'!AC54))</f>
        <v>-</v>
      </c>
      <c r="K54" s="31" t="str">
        <f>IF('Órdenes según Instancia'!AC54=0,"-",('Órdenes según Instancia'!S54/'Órdenes según Instancia'!AC54))</f>
        <v>-</v>
      </c>
      <c r="L54" s="31" t="str">
        <f>IF('Órdenes según Instancia'!AC54=0,"-",('Órdenes según Instancia'!X54/'Órdenes según Instancia'!AC54))</f>
        <v>-</v>
      </c>
      <c r="M54" s="31">
        <f>IF('Órdenes según Instancia'!AD54=0,"-",('Órdenes según Instancia'!E54/'Órdenes según Instancia'!AD54))</f>
        <v>0.89424572317262829</v>
      </c>
      <c r="N54" s="31">
        <f>IF('Órdenes según Instancia'!AD54=0,"-",('Órdenes según Instancia'!J54/'Órdenes según Instancia'!AD54))</f>
        <v>3.1104199066874028E-3</v>
      </c>
      <c r="O54" s="31">
        <f>IF('Órdenes según Instancia'!AD54=0,"-",('Órdenes según Instancia'!O54/'Órdenes según Instancia'!AD54))</f>
        <v>0.1026438569206843</v>
      </c>
      <c r="P54" s="31">
        <f>IF('Órdenes según Instancia'!AD54=0,"-",('Órdenes según Instancia'!T54/'Órdenes según Instancia'!AD54))</f>
        <v>0</v>
      </c>
      <c r="Q54" s="31">
        <f>IF('Órdenes según Instancia'!AD54=0,"-",('Órdenes según Instancia'!Y54/'Órdenes según Instancia'!AD54))</f>
        <v>0</v>
      </c>
      <c r="R54" s="31">
        <f>IF('Órdenes según Instancia'!AE54=0,"-",('Órdenes según Instancia'!F54/'Órdenes según Instancia'!AE54))</f>
        <v>0.98324022346368711</v>
      </c>
      <c r="S54" s="31">
        <f>IF('Órdenes según Instancia'!AE54=0,"-",('Órdenes según Instancia'!K54/'Órdenes según Instancia'!AE54))</f>
        <v>0</v>
      </c>
      <c r="T54" s="31">
        <f>IF('Órdenes según Instancia'!AE54=0,"-",('Órdenes según Instancia'!P54/'Órdenes según Instancia'!AE54))</f>
        <v>1.6759776536312849E-2</v>
      </c>
      <c r="U54" s="31">
        <f>IF('Órdenes según Instancia'!AE54=0,"-",('Órdenes según Instancia'!U54/'Órdenes según Instancia'!AE54))</f>
        <v>0</v>
      </c>
      <c r="V54" s="31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237</v>
      </c>
      <c r="C55" s="31">
        <f>IF('Órdenes según Instancia'!AB55=0,"-",('Órdenes según Instancia'!C55/'Órdenes según Instancia'!AB55))</f>
        <v>0.93117408906882593</v>
      </c>
      <c r="D55" s="31">
        <f>IF('Órdenes según Instancia'!AB55=0,"-",('Órdenes según Instancia'!H55/'Órdenes según Instancia'!AB55))</f>
        <v>0</v>
      </c>
      <c r="E55" s="31">
        <f>IF('Órdenes según Instancia'!AB55=0,"-",('Órdenes según Instancia'!M55/'Órdenes según Instancia'!AB55))</f>
        <v>4.4534412955465584E-2</v>
      </c>
      <c r="F55" s="31">
        <f>IF('Órdenes según Instancia'!AB55=0,"-",('Órdenes según Instancia'!R55/'Órdenes según Instancia'!AB55))</f>
        <v>2.4291497975708502E-2</v>
      </c>
      <c r="G55" s="31">
        <f>IF('Órdenes según Instancia'!AB55=0,"-",('Órdenes según Instancia'!W55/'Órdenes según Instancia'!AB55))</f>
        <v>0</v>
      </c>
      <c r="H55" s="31" t="str">
        <f>IF('Órdenes según Instancia'!AC55=0,"-",('Órdenes según Instancia'!D55/'Órdenes según Instancia'!AC55))</f>
        <v>-</v>
      </c>
      <c r="I55" s="31" t="str">
        <f>IF('Órdenes según Instancia'!AC55=0,"-",('Órdenes según Instancia'!I55/'Órdenes según Instancia'!AC55))</f>
        <v>-</v>
      </c>
      <c r="J55" s="31" t="str">
        <f>IF('Órdenes según Instancia'!AC55=0,"-",('Órdenes según Instancia'!N55/'Órdenes según Instancia'!AC55))</f>
        <v>-</v>
      </c>
      <c r="K55" s="31" t="str">
        <f>IF('Órdenes según Instancia'!AC55=0,"-",('Órdenes según Instancia'!S55/'Órdenes según Instancia'!AC55))</f>
        <v>-</v>
      </c>
      <c r="L55" s="31" t="str">
        <f>IF('Órdenes según Instancia'!AC55=0,"-",('Órdenes según Instancia'!X55/'Órdenes según Instancia'!AC55))</f>
        <v>-</v>
      </c>
      <c r="M55" s="31">
        <f>IF('Órdenes según Instancia'!AD55=0,"-",('Órdenes según Instancia'!E55/'Órdenes según Instancia'!AD55))</f>
        <v>0.88741721854304634</v>
      </c>
      <c r="N55" s="31">
        <f>IF('Órdenes según Instancia'!AD55=0,"-",('Órdenes según Instancia'!J55/'Órdenes según Instancia'!AD55))</f>
        <v>0</v>
      </c>
      <c r="O55" s="31">
        <f>IF('Órdenes según Instancia'!AD55=0,"-",('Órdenes según Instancia'!O55/'Órdenes según Instancia'!AD55))</f>
        <v>7.2847682119205295E-2</v>
      </c>
      <c r="P55" s="31">
        <f>IF('Órdenes según Instancia'!AD55=0,"-",('Órdenes según Instancia'!T55/'Órdenes según Instancia'!AD55))</f>
        <v>3.9735099337748346E-2</v>
      </c>
      <c r="Q55" s="31">
        <f>IF('Órdenes según Instancia'!AD55=0,"-",('Órdenes según Instancia'!Y55/'Órdenes según Instancia'!AD55))</f>
        <v>0</v>
      </c>
      <c r="R55" s="31">
        <f>IF('Órdenes según Instancia'!AE55=0,"-",('Órdenes según Instancia'!F55/'Órdenes según Instancia'!AE55))</f>
        <v>1</v>
      </c>
      <c r="S55" s="31">
        <f>IF('Órdenes según Instancia'!AE55=0,"-",('Órdenes según Instancia'!K55/'Órdenes según Instancia'!AE55))</f>
        <v>0</v>
      </c>
      <c r="T55" s="31">
        <f>IF('Órdenes según Instancia'!AE55=0,"-",('Órdenes según Instancia'!P55/'Órdenes según Instancia'!AE55))</f>
        <v>0</v>
      </c>
      <c r="U55" s="31">
        <f>IF('Órdenes según Instancia'!AE55=0,"-",('Órdenes según Instancia'!U55/'Órdenes según Instancia'!AE55))</f>
        <v>0</v>
      </c>
      <c r="V55" s="31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238</v>
      </c>
      <c r="C56" s="31">
        <f>IF('Órdenes según Instancia'!AB56=0,"-",('Órdenes según Instancia'!C56/'Órdenes según Instancia'!AB56))</f>
        <v>0.9138755980861244</v>
      </c>
      <c r="D56" s="31">
        <f>IF('Órdenes según Instancia'!AB56=0,"-",('Órdenes según Instancia'!H56/'Órdenes según Instancia'!AB56))</f>
        <v>0</v>
      </c>
      <c r="E56" s="31">
        <f>IF('Órdenes según Instancia'!AB56=0,"-",('Órdenes según Instancia'!M56/'Órdenes según Instancia'!AB56))</f>
        <v>8.6124401913875603E-2</v>
      </c>
      <c r="F56" s="31">
        <f>IF('Órdenes según Instancia'!AB56=0,"-",('Órdenes según Instancia'!R56/'Órdenes según Instancia'!AB56))</f>
        <v>0</v>
      </c>
      <c r="G56" s="31">
        <f>IF('Órdenes según Instancia'!AB56=0,"-",('Órdenes según Instancia'!W56/'Órdenes según Instancia'!AB56))</f>
        <v>0</v>
      </c>
      <c r="H56" s="31" t="str">
        <f>IF('Órdenes según Instancia'!AC56=0,"-",('Órdenes según Instancia'!D56/'Órdenes según Instancia'!AC56))</f>
        <v>-</v>
      </c>
      <c r="I56" s="31" t="str">
        <f>IF('Órdenes según Instancia'!AC56=0,"-",('Órdenes según Instancia'!I56/'Órdenes según Instancia'!AC56))</f>
        <v>-</v>
      </c>
      <c r="J56" s="31" t="str">
        <f>IF('Órdenes según Instancia'!AC56=0,"-",('Órdenes según Instancia'!N56/'Órdenes según Instancia'!AC56))</f>
        <v>-</v>
      </c>
      <c r="K56" s="31" t="str">
        <f>IF('Órdenes según Instancia'!AC56=0,"-",('Órdenes según Instancia'!S56/'Órdenes según Instancia'!AC56))</f>
        <v>-</v>
      </c>
      <c r="L56" s="31" t="str">
        <f>IF('Órdenes según Instancia'!AC56=0,"-",('Órdenes según Instancia'!X56/'Órdenes según Instancia'!AC56))</f>
        <v>-</v>
      </c>
      <c r="M56" s="31">
        <f>IF('Órdenes según Instancia'!AD56=0,"-",('Órdenes según Instancia'!E56/'Órdenes según Instancia'!AD56))</f>
        <v>0.87769784172661869</v>
      </c>
      <c r="N56" s="31">
        <f>IF('Órdenes según Instancia'!AD56=0,"-",('Órdenes según Instancia'!J56/'Órdenes según Instancia'!AD56))</f>
        <v>0</v>
      </c>
      <c r="O56" s="31">
        <f>IF('Órdenes según Instancia'!AD56=0,"-",('Órdenes según Instancia'!O56/'Órdenes según Instancia'!AD56))</f>
        <v>0.1223021582733813</v>
      </c>
      <c r="P56" s="31">
        <f>IF('Órdenes según Instancia'!AD56=0,"-",('Órdenes según Instancia'!T56/'Órdenes según Instancia'!AD56))</f>
        <v>0</v>
      </c>
      <c r="Q56" s="31">
        <f>IF('Órdenes según Instancia'!AD56=0,"-",('Órdenes según Instancia'!Y56/'Órdenes según Instancia'!AD56))</f>
        <v>0</v>
      </c>
      <c r="R56" s="31">
        <f>IF('Órdenes según Instancia'!AE56=0,"-",('Órdenes según Instancia'!F56/'Órdenes según Instancia'!AE56))</f>
        <v>0.98571428571428577</v>
      </c>
      <c r="S56" s="31">
        <f>IF('Órdenes según Instancia'!AE56=0,"-",('Órdenes según Instancia'!K56/'Órdenes según Instancia'!AE56))</f>
        <v>0</v>
      </c>
      <c r="T56" s="31">
        <f>IF('Órdenes según Instancia'!AE56=0,"-",('Órdenes según Instancia'!P56/'Órdenes según Instancia'!AE56))</f>
        <v>1.4285714285714285E-2</v>
      </c>
      <c r="U56" s="31">
        <f>IF('Órdenes según Instancia'!AE56=0,"-",('Órdenes según Instancia'!U56/'Órdenes según Instancia'!AE56))</f>
        <v>0</v>
      </c>
      <c r="V56" s="31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239</v>
      </c>
      <c r="C57" s="31">
        <f>IF('Órdenes según Instancia'!AB57=0,"-",('Órdenes según Instancia'!C57/'Órdenes según Instancia'!AB57))</f>
        <v>0.97230769230769232</v>
      </c>
      <c r="D57" s="31">
        <f>IF('Órdenes según Instancia'!AB57=0,"-",('Órdenes según Instancia'!H57/'Órdenes según Instancia'!AB57))</f>
        <v>1.5384615384615385E-3</v>
      </c>
      <c r="E57" s="31">
        <f>IF('Órdenes según Instancia'!AB57=0,"-",('Órdenes según Instancia'!M57/'Órdenes según Instancia'!AB57))</f>
        <v>2.4615384615384615E-2</v>
      </c>
      <c r="F57" s="31">
        <f>IF('Órdenes según Instancia'!AB57=0,"-",('Órdenes según Instancia'!R57/'Órdenes según Instancia'!AB57))</f>
        <v>1.5384615384615385E-3</v>
      </c>
      <c r="G57" s="31">
        <f>IF('Órdenes según Instancia'!AB57=0,"-",('Órdenes según Instancia'!W57/'Órdenes según Instancia'!AB57))</f>
        <v>0</v>
      </c>
      <c r="H57" s="31">
        <f>IF('Órdenes según Instancia'!AC57=0,"-",('Órdenes según Instancia'!D57/'Órdenes según Instancia'!AC57))</f>
        <v>1</v>
      </c>
      <c r="I57" s="31">
        <f>IF('Órdenes según Instancia'!AC57=0,"-",('Órdenes según Instancia'!I57/'Órdenes según Instancia'!AC57))</f>
        <v>0</v>
      </c>
      <c r="J57" s="31">
        <f>IF('Órdenes según Instancia'!AC57=0,"-",('Órdenes según Instancia'!N57/'Órdenes según Instancia'!AC57))</f>
        <v>0</v>
      </c>
      <c r="K57" s="31">
        <f>IF('Órdenes según Instancia'!AC57=0,"-",('Órdenes según Instancia'!S57/'Órdenes según Instancia'!AC57))</f>
        <v>0</v>
      </c>
      <c r="L57" s="31">
        <f>IF('Órdenes según Instancia'!AC57=0,"-",('Órdenes según Instancia'!X57/'Órdenes según Instancia'!AC57))</f>
        <v>0</v>
      </c>
      <c r="M57" s="31">
        <f>IF('Órdenes según Instancia'!AD57=0,"-",('Órdenes según Instancia'!E57/'Órdenes según Instancia'!AD57))</f>
        <v>0.95081967213114749</v>
      </c>
      <c r="N57" s="31">
        <f>IF('Órdenes según Instancia'!AD57=0,"-",('Órdenes según Instancia'!J57/'Órdenes según Instancia'!AD57))</f>
        <v>2.7322404371584699E-3</v>
      </c>
      <c r="O57" s="31">
        <f>IF('Órdenes según Instancia'!AD57=0,"-",('Órdenes según Instancia'!O57/'Órdenes según Instancia'!AD57))</f>
        <v>4.3715846994535519E-2</v>
      </c>
      <c r="P57" s="31">
        <f>IF('Órdenes según Instancia'!AD57=0,"-",('Órdenes según Instancia'!T57/'Órdenes según Instancia'!AD57))</f>
        <v>2.7322404371584699E-3</v>
      </c>
      <c r="Q57" s="31">
        <f>IF('Órdenes según Instancia'!AD57=0,"-",('Órdenes según Instancia'!Y57/'Órdenes según Instancia'!AD57))</f>
        <v>0</v>
      </c>
      <c r="R57" s="31">
        <f>IF('Órdenes según Instancia'!AE57=0,"-",('Órdenes según Instancia'!F57/'Órdenes según Instancia'!AE57))</f>
        <v>1</v>
      </c>
      <c r="S57" s="31">
        <f>IF('Órdenes según Instancia'!AE57=0,"-",('Órdenes según Instancia'!K57/'Órdenes según Instancia'!AE57))</f>
        <v>0</v>
      </c>
      <c r="T57" s="31">
        <f>IF('Órdenes según Instancia'!AE57=0,"-",('Órdenes según Instancia'!P57/'Órdenes según Instancia'!AE57))</f>
        <v>0</v>
      </c>
      <c r="U57" s="31">
        <f>IF('Órdenes según Instancia'!AE57=0,"-",('Órdenes según Instancia'!U57/'Órdenes según Instancia'!AE57))</f>
        <v>0</v>
      </c>
      <c r="V57" s="31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240</v>
      </c>
      <c r="C58" s="31">
        <f>IF('Órdenes según Instancia'!AB58=0,"-",('Órdenes según Instancia'!C58/'Órdenes según Instancia'!AB58))</f>
        <v>0.94917715392061952</v>
      </c>
      <c r="D58" s="31">
        <f>IF('Órdenes según Instancia'!AB58=0,"-",('Órdenes según Instancia'!H58/'Órdenes según Instancia'!AB58))</f>
        <v>1.1293965795417877E-2</v>
      </c>
      <c r="E58" s="31">
        <f>IF('Órdenes según Instancia'!AB58=0,"-",('Órdenes según Instancia'!M58/'Órdenes según Instancia'!AB58))</f>
        <v>3.2591158438205869E-2</v>
      </c>
      <c r="F58" s="31">
        <f>IF('Órdenes según Instancia'!AB58=0,"-",('Órdenes según Instancia'!R58/'Órdenes según Instancia'!AB58))</f>
        <v>6.9377218457566956E-3</v>
      </c>
      <c r="G58" s="31">
        <f>IF('Órdenes según Instancia'!AB58=0,"-",('Órdenes según Instancia'!W58/'Órdenes según Instancia'!AB58))</f>
        <v>0</v>
      </c>
      <c r="H58" s="31">
        <f>IF('Órdenes según Instancia'!AC58=0,"-",('Órdenes según Instancia'!D58/'Órdenes según Instancia'!AC58))</f>
        <v>1</v>
      </c>
      <c r="I58" s="31">
        <f>IF('Órdenes según Instancia'!AC58=0,"-",('Órdenes según Instancia'!I58/'Órdenes según Instancia'!AC58))</f>
        <v>0</v>
      </c>
      <c r="J58" s="31">
        <f>IF('Órdenes según Instancia'!AC58=0,"-",('Órdenes según Instancia'!N58/'Órdenes según Instancia'!AC58))</f>
        <v>0</v>
      </c>
      <c r="K58" s="31">
        <f>IF('Órdenes según Instancia'!AC58=0,"-",('Órdenes según Instancia'!S58/'Órdenes según Instancia'!AC58))</f>
        <v>0</v>
      </c>
      <c r="L58" s="31">
        <f>IF('Órdenes según Instancia'!AC58=0,"-",('Órdenes según Instancia'!X58/'Órdenes según Instancia'!AC58))</f>
        <v>0</v>
      </c>
      <c r="M58" s="31">
        <f>IF('Órdenes según Instancia'!AD58=0,"-",('Órdenes según Instancia'!E58/'Órdenes según Instancia'!AD58))</f>
        <v>0.91198630136986303</v>
      </c>
      <c r="N58" s="31">
        <f>IF('Órdenes según Instancia'!AD58=0,"-",('Órdenes según Instancia'!J58/'Órdenes según Instancia'!AD58))</f>
        <v>1.3356164383561644E-2</v>
      </c>
      <c r="O58" s="31">
        <f>IF('Órdenes según Instancia'!AD58=0,"-",('Órdenes según Instancia'!O58/'Órdenes según Instancia'!AD58))</f>
        <v>6.1986301369863016E-2</v>
      </c>
      <c r="P58" s="31">
        <f>IF('Órdenes según Instancia'!AD58=0,"-",('Órdenes según Instancia'!T58/'Órdenes según Instancia'!AD58))</f>
        <v>1.2671232876712329E-2</v>
      </c>
      <c r="Q58" s="31">
        <f>IF('Órdenes según Instancia'!AD58=0,"-",('Órdenes según Instancia'!Y58/'Órdenes según Instancia'!AD58))</f>
        <v>0</v>
      </c>
      <c r="R58" s="31">
        <f>IF('Órdenes según Instancia'!AE58=0,"-",('Órdenes según Instancia'!F58/'Órdenes según Instancia'!AE58))</f>
        <v>0.98229007633587784</v>
      </c>
      <c r="S58" s="31">
        <f>IF('Órdenes según Instancia'!AE58=0,"-",('Órdenes según Instancia'!K58/'Órdenes según Instancia'!AE58))</f>
        <v>9.4656488549618324E-3</v>
      </c>
      <c r="T58" s="31">
        <f>IF('Órdenes según Instancia'!AE58=0,"-",('Órdenes según Instancia'!P58/'Órdenes según Instancia'!AE58))</f>
        <v>6.4122137404580152E-3</v>
      </c>
      <c r="U58" s="31">
        <f>IF('Órdenes según Instancia'!AE58=0,"-",('Órdenes según Instancia'!U58/'Órdenes según Instancia'!AE58))</f>
        <v>1.83206106870229E-3</v>
      </c>
      <c r="V58" s="31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241</v>
      </c>
      <c r="C59" s="31">
        <f>IF('Órdenes según Instancia'!AB59=0,"-",('Órdenes según Instancia'!C59/'Órdenes según Instancia'!AB59))</f>
        <v>0.92401392111368907</v>
      </c>
      <c r="D59" s="31">
        <f>IF('Órdenes según Instancia'!AB59=0,"-",('Órdenes según Instancia'!H59/'Órdenes según Instancia'!AB59))</f>
        <v>7.5406032482598605E-3</v>
      </c>
      <c r="E59" s="31">
        <f>IF('Órdenes según Instancia'!AB59=0,"-",('Órdenes según Instancia'!M59/'Órdenes según Instancia'!AB59))</f>
        <v>5.916473317865429E-2</v>
      </c>
      <c r="F59" s="31">
        <f>IF('Órdenes según Instancia'!AB59=0,"-",('Órdenes según Instancia'!R59/'Órdenes según Instancia'!AB59))</f>
        <v>6.3805104408352666E-3</v>
      </c>
      <c r="G59" s="31">
        <f>IF('Órdenes según Instancia'!AB59=0,"-",('Órdenes según Instancia'!W59/'Órdenes según Instancia'!AB59))</f>
        <v>2.9002320185614848E-3</v>
      </c>
      <c r="H59" s="31" t="str">
        <f>IF('Órdenes según Instancia'!AC59=0,"-",('Órdenes según Instancia'!D59/'Órdenes según Instancia'!AC59))</f>
        <v>-</v>
      </c>
      <c r="I59" s="31" t="str">
        <f>IF('Órdenes según Instancia'!AC59=0,"-",('Órdenes según Instancia'!I59/'Órdenes según Instancia'!AC59))</f>
        <v>-</v>
      </c>
      <c r="J59" s="31" t="str">
        <f>IF('Órdenes según Instancia'!AC59=0,"-",('Órdenes según Instancia'!N59/'Órdenes según Instancia'!AC59))</f>
        <v>-</v>
      </c>
      <c r="K59" s="31" t="str">
        <f>IF('Órdenes según Instancia'!AC59=0,"-",('Órdenes según Instancia'!S59/'Órdenes según Instancia'!AC59))</f>
        <v>-</v>
      </c>
      <c r="L59" s="31" t="str">
        <f>IF('Órdenes según Instancia'!AC59=0,"-",('Órdenes según Instancia'!X59/'Órdenes según Instancia'!AC59))</f>
        <v>-</v>
      </c>
      <c r="M59" s="31">
        <f>IF('Órdenes según Instancia'!AD59=0,"-",('Órdenes según Instancia'!E59/'Órdenes según Instancia'!AD59))</f>
        <v>0.90824372759856631</v>
      </c>
      <c r="N59" s="31">
        <f>IF('Órdenes según Instancia'!AD59=0,"-",('Órdenes según Instancia'!J59/'Órdenes según Instancia'!AD59))</f>
        <v>8.6021505376344086E-3</v>
      </c>
      <c r="O59" s="31">
        <f>IF('Órdenes según Instancia'!AD59=0,"-",('Órdenes según Instancia'!O59/'Órdenes según Instancia'!AD59))</f>
        <v>7.2401433691756278E-2</v>
      </c>
      <c r="P59" s="31">
        <f>IF('Órdenes según Instancia'!AD59=0,"-",('Órdenes según Instancia'!T59/'Órdenes según Instancia'!AD59))</f>
        <v>7.8853046594982087E-3</v>
      </c>
      <c r="Q59" s="31">
        <f>IF('Órdenes según Instancia'!AD59=0,"-",('Órdenes según Instancia'!Y59/'Órdenes según Instancia'!AD59))</f>
        <v>2.8673835125448029E-3</v>
      </c>
      <c r="R59" s="31">
        <f>IF('Órdenes según Instancia'!AE59=0,"-",('Órdenes según Instancia'!F59/'Órdenes según Instancia'!AE59))</f>
        <v>0.99088145896656532</v>
      </c>
      <c r="S59" s="31">
        <f>IF('Órdenes según Instancia'!AE59=0,"-",('Órdenes según Instancia'!K59/'Órdenes según Instancia'!AE59))</f>
        <v>3.0395136778115501E-3</v>
      </c>
      <c r="T59" s="31">
        <f>IF('Órdenes según Instancia'!AE59=0,"-",('Órdenes según Instancia'!P59/'Órdenes según Instancia'!AE59))</f>
        <v>3.0395136778115501E-3</v>
      </c>
      <c r="U59" s="31">
        <f>IF('Órdenes según Instancia'!AE59=0,"-",('Órdenes según Instancia'!U59/'Órdenes según Instancia'!AE59))</f>
        <v>0</v>
      </c>
      <c r="V59" s="31">
        <f>IF('Órdenes según Instancia'!AE59=0,"-",('Órdenes según Instancia'!Z59/'Órdenes según Instancia'!AE59))</f>
        <v>3.0395136778115501E-3</v>
      </c>
    </row>
    <row r="60" spans="2:22" ht="20.100000000000001" customHeight="1" thickBot="1" x14ac:dyDescent="0.25">
      <c r="B60" s="4" t="s">
        <v>242</v>
      </c>
      <c r="C60" s="31">
        <f>IF('Órdenes según Instancia'!AB60=0,"-",('Órdenes según Instancia'!C60/'Órdenes según Instancia'!AB60))</f>
        <v>0.97286012526096033</v>
      </c>
      <c r="D60" s="31">
        <f>IF('Órdenes según Instancia'!AB60=0,"-",('Órdenes según Instancia'!H60/'Órdenes según Instancia'!AB60))</f>
        <v>2.2964509394572025E-2</v>
      </c>
      <c r="E60" s="31">
        <f>IF('Órdenes según Instancia'!AB60=0,"-",('Órdenes según Instancia'!M60/'Órdenes según Instancia'!AB60))</f>
        <v>4.1753653444676405E-3</v>
      </c>
      <c r="F60" s="31">
        <f>IF('Órdenes según Instancia'!AB60=0,"-",('Órdenes según Instancia'!R60/'Órdenes según Instancia'!AB60))</f>
        <v>0</v>
      </c>
      <c r="G60" s="31">
        <f>IF('Órdenes según Instancia'!AB60=0,"-",('Órdenes según Instancia'!W60/'Órdenes según Instancia'!AB60))</f>
        <v>0</v>
      </c>
      <c r="H60" s="31" t="str">
        <f>IF('Órdenes según Instancia'!AC60=0,"-",('Órdenes según Instancia'!D60/'Órdenes según Instancia'!AC60))</f>
        <v>-</v>
      </c>
      <c r="I60" s="31" t="str">
        <f>IF('Órdenes según Instancia'!AC60=0,"-",('Órdenes según Instancia'!I60/'Órdenes según Instancia'!AC60))</f>
        <v>-</v>
      </c>
      <c r="J60" s="31" t="str">
        <f>IF('Órdenes según Instancia'!AC60=0,"-",('Órdenes según Instancia'!N60/'Órdenes según Instancia'!AC60))</f>
        <v>-</v>
      </c>
      <c r="K60" s="31" t="str">
        <f>IF('Órdenes según Instancia'!AC60=0,"-",('Órdenes según Instancia'!S60/'Órdenes según Instancia'!AC60))</f>
        <v>-</v>
      </c>
      <c r="L60" s="31" t="str">
        <f>IF('Órdenes según Instancia'!AC60=0,"-",('Órdenes según Instancia'!X60/'Órdenes según Instancia'!AC60))</f>
        <v>-</v>
      </c>
      <c r="M60" s="31">
        <f>IF('Órdenes según Instancia'!AD60=0,"-",('Órdenes según Instancia'!E60/'Órdenes según Instancia'!AD60))</f>
        <v>0.96486486486486489</v>
      </c>
      <c r="N60" s="31">
        <f>IF('Órdenes según Instancia'!AD60=0,"-",('Órdenes según Instancia'!J60/'Órdenes según Instancia'!AD60))</f>
        <v>2.9729729729729731E-2</v>
      </c>
      <c r="O60" s="31">
        <f>IF('Órdenes según Instancia'!AD60=0,"-",('Órdenes según Instancia'!O60/'Órdenes según Instancia'!AD60))</f>
        <v>5.4054054054054057E-3</v>
      </c>
      <c r="P60" s="31">
        <f>IF('Órdenes según Instancia'!AD60=0,"-",('Órdenes según Instancia'!T60/'Órdenes según Instancia'!AD60))</f>
        <v>0</v>
      </c>
      <c r="Q60" s="31">
        <f>IF('Órdenes según Instancia'!AD60=0,"-",('Órdenes según Instancia'!Y60/'Órdenes según Instancia'!AD60))</f>
        <v>0</v>
      </c>
      <c r="R60" s="31">
        <f>IF('Órdenes según Instancia'!AE60=0,"-",('Órdenes según Instancia'!F60/'Órdenes según Instancia'!AE60))</f>
        <v>1</v>
      </c>
      <c r="S60" s="31">
        <f>IF('Órdenes según Instancia'!AE60=0,"-",('Órdenes según Instancia'!K60/'Órdenes según Instancia'!AE60))</f>
        <v>0</v>
      </c>
      <c r="T60" s="31">
        <f>IF('Órdenes según Instancia'!AE60=0,"-",('Órdenes según Instancia'!P60/'Órdenes según Instancia'!AE60))</f>
        <v>0</v>
      </c>
      <c r="U60" s="31">
        <f>IF('Órdenes según Instancia'!AE60=0,"-",('Órdenes según Instancia'!U60/'Órdenes según Instancia'!AE60))</f>
        <v>0</v>
      </c>
      <c r="V60" s="31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243</v>
      </c>
      <c r="C61" s="31">
        <f>IF('Órdenes según Instancia'!AB61=0,"-",('Órdenes según Instancia'!C61/'Órdenes según Instancia'!AB61))</f>
        <v>1</v>
      </c>
      <c r="D61" s="31">
        <f>IF('Órdenes según Instancia'!AB61=0,"-",('Órdenes según Instancia'!H61/'Órdenes según Instancia'!AB61))</f>
        <v>0</v>
      </c>
      <c r="E61" s="31">
        <f>IF('Órdenes según Instancia'!AB61=0,"-",('Órdenes según Instancia'!M61/'Órdenes según Instancia'!AB61))</f>
        <v>0</v>
      </c>
      <c r="F61" s="31">
        <f>IF('Órdenes según Instancia'!AB61=0,"-",('Órdenes según Instancia'!R61/'Órdenes según Instancia'!AB61))</f>
        <v>0</v>
      </c>
      <c r="G61" s="31">
        <f>IF('Órdenes según Instancia'!AB61=0,"-",('Órdenes según Instancia'!W61/'Órdenes según Instancia'!AB61))</f>
        <v>0</v>
      </c>
      <c r="H61" s="31" t="str">
        <f>IF('Órdenes según Instancia'!AC61=0,"-",('Órdenes según Instancia'!D61/'Órdenes según Instancia'!AC61))</f>
        <v>-</v>
      </c>
      <c r="I61" s="31" t="str">
        <f>IF('Órdenes según Instancia'!AC61=0,"-",('Órdenes según Instancia'!I61/'Órdenes según Instancia'!AC61))</f>
        <v>-</v>
      </c>
      <c r="J61" s="31" t="str">
        <f>IF('Órdenes según Instancia'!AC61=0,"-",('Órdenes según Instancia'!N61/'Órdenes según Instancia'!AC61))</f>
        <v>-</v>
      </c>
      <c r="K61" s="31" t="str">
        <f>IF('Órdenes según Instancia'!AC61=0,"-",('Órdenes según Instancia'!S61/'Órdenes según Instancia'!AC61))</f>
        <v>-</v>
      </c>
      <c r="L61" s="31" t="str">
        <f>IF('Órdenes según Instancia'!AC61=0,"-",('Órdenes según Instancia'!X61/'Órdenes según Instancia'!AC61))</f>
        <v>-</v>
      </c>
      <c r="M61" s="31">
        <f>IF('Órdenes según Instancia'!AD61=0,"-",('Órdenes según Instancia'!E61/'Órdenes según Instancia'!AD61))</f>
        <v>1</v>
      </c>
      <c r="N61" s="31">
        <f>IF('Órdenes según Instancia'!AD61=0,"-",('Órdenes según Instancia'!J61/'Órdenes según Instancia'!AD61))</f>
        <v>0</v>
      </c>
      <c r="O61" s="31">
        <f>IF('Órdenes según Instancia'!AD61=0,"-",('Órdenes según Instancia'!O61/'Órdenes según Instancia'!AD61))</f>
        <v>0</v>
      </c>
      <c r="P61" s="31">
        <f>IF('Órdenes según Instancia'!AD61=0,"-",('Órdenes según Instancia'!T61/'Órdenes según Instancia'!AD61))</f>
        <v>0</v>
      </c>
      <c r="Q61" s="31">
        <f>IF('Órdenes según Instancia'!AD61=0,"-",('Órdenes según Instancia'!Y61/'Órdenes según Instancia'!AD61))</f>
        <v>0</v>
      </c>
      <c r="R61" s="31">
        <f>IF('Órdenes según Instancia'!AE61=0,"-",('Órdenes según Instancia'!F61/'Órdenes según Instancia'!AE61))</f>
        <v>1</v>
      </c>
      <c r="S61" s="31">
        <f>IF('Órdenes según Instancia'!AE61=0,"-",('Órdenes según Instancia'!K61/'Órdenes según Instancia'!AE61))</f>
        <v>0</v>
      </c>
      <c r="T61" s="31">
        <f>IF('Órdenes según Instancia'!AE61=0,"-",('Órdenes según Instancia'!P61/'Órdenes según Instancia'!AE61))</f>
        <v>0</v>
      </c>
      <c r="U61" s="31">
        <f>IF('Órdenes según Instancia'!AE61=0,"-",('Órdenes según Instancia'!U61/'Órdenes según Instancia'!AE61))</f>
        <v>0</v>
      </c>
      <c r="V61" s="31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269</v>
      </c>
      <c r="C62" s="31">
        <f>IF('Órdenes según Instancia'!AB62=0,"-",('Órdenes según Instancia'!C62/'Órdenes según Instancia'!AB62))</f>
        <v>0.963963963963964</v>
      </c>
      <c r="D62" s="31">
        <f>IF('Órdenes según Instancia'!AB62=0,"-",('Órdenes según Instancia'!H62/'Órdenes según Instancia'!AB62))</f>
        <v>3.1531531531531529E-2</v>
      </c>
      <c r="E62" s="31">
        <f>IF('Órdenes según Instancia'!AB62=0,"-",('Órdenes según Instancia'!M62/'Órdenes según Instancia'!AB62))</f>
        <v>4.5045045045045045E-3</v>
      </c>
      <c r="F62" s="31">
        <f>IF('Órdenes según Instancia'!AB62=0,"-",('Órdenes según Instancia'!R62/'Órdenes según Instancia'!AB62))</f>
        <v>0</v>
      </c>
      <c r="G62" s="31">
        <f>IF('Órdenes según Instancia'!AB62=0,"-",('Órdenes según Instancia'!W62/'Órdenes según Instancia'!AB62))</f>
        <v>0</v>
      </c>
      <c r="H62" s="31" t="str">
        <f>IF('Órdenes según Instancia'!AC62=0,"-",('Órdenes según Instancia'!D62/'Órdenes según Instancia'!AC62))</f>
        <v>-</v>
      </c>
      <c r="I62" s="31" t="str">
        <f>IF('Órdenes según Instancia'!AC62=0,"-",('Órdenes según Instancia'!I62/'Órdenes según Instancia'!AC62))</f>
        <v>-</v>
      </c>
      <c r="J62" s="31" t="str">
        <f>IF('Órdenes según Instancia'!AC62=0,"-",('Órdenes según Instancia'!N62/'Órdenes según Instancia'!AC62))</f>
        <v>-</v>
      </c>
      <c r="K62" s="31" t="str">
        <f>IF('Órdenes según Instancia'!AC62=0,"-",('Órdenes según Instancia'!S62/'Órdenes según Instancia'!AC62))</f>
        <v>-</v>
      </c>
      <c r="L62" s="31" t="str">
        <f>IF('Órdenes según Instancia'!AC62=0,"-",('Órdenes según Instancia'!X62/'Órdenes según Instancia'!AC62))</f>
        <v>-</v>
      </c>
      <c r="M62" s="31">
        <f>IF('Órdenes según Instancia'!AD62=0,"-",('Órdenes según Instancia'!E62/'Órdenes según Instancia'!AD62))</f>
        <v>0.98717948717948723</v>
      </c>
      <c r="N62" s="31">
        <f>IF('Órdenes según Instancia'!AD62=0,"-",('Órdenes según Instancia'!J62/'Órdenes según Instancia'!AD62))</f>
        <v>6.41025641025641E-3</v>
      </c>
      <c r="O62" s="31">
        <f>IF('Órdenes según Instancia'!AD62=0,"-",('Órdenes según Instancia'!O62/'Órdenes según Instancia'!AD62))</f>
        <v>6.41025641025641E-3</v>
      </c>
      <c r="P62" s="31">
        <f>IF('Órdenes según Instancia'!AD62=0,"-",('Órdenes según Instancia'!T62/'Órdenes según Instancia'!AD62))</f>
        <v>0</v>
      </c>
      <c r="Q62" s="31">
        <f>IF('Órdenes según Instancia'!AD62=0,"-",('Órdenes según Instancia'!Y62/'Órdenes según Instancia'!AD62))</f>
        <v>0</v>
      </c>
      <c r="R62" s="31">
        <f>IF('Órdenes según Instancia'!AE62=0,"-",('Órdenes según Instancia'!F62/'Órdenes según Instancia'!AE62))</f>
        <v>0.90909090909090906</v>
      </c>
      <c r="S62" s="31">
        <f>IF('Órdenes según Instancia'!AE62=0,"-",('Órdenes según Instancia'!K62/'Órdenes según Instancia'!AE62))</f>
        <v>9.0909090909090912E-2</v>
      </c>
      <c r="T62" s="31">
        <f>IF('Órdenes según Instancia'!AE62=0,"-",('Órdenes según Instancia'!P62/'Órdenes según Instancia'!AE62))</f>
        <v>0</v>
      </c>
      <c r="U62" s="31">
        <f>IF('Órdenes según Instancia'!AE62=0,"-",('Órdenes según Instancia'!U62/'Órdenes según Instancia'!AE62))</f>
        <v>0</v>
      </c>
      <c r="V62" s="31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245</v>
      </c>
      <c r="C63" s="31">
        <f>IF('Órdenes según Instancia'!AB63=0,"-",('Órdenes según Instancia'!C63/'Órdenes según Instancia'!AB63))</f>
        <v>0.99226804123711343</v>
      </c>
      <c r="D63" s="31">
        <f>IF('Órdenes según Instancia'!AB63=0,"-",('Órdenes según Instancia'!H63/'Órdenes según Instancia'!AB63))</f>
        <v>3.8659793814432991E-3</v>
      </c>
      <c r="E63" s="31">
        <f>IF('Órdenes según Instancia'!AB63=0,"-",('Órdenes según Instancia'!M63/'Órdenes según Instancia'!AB63))</f>
        <v>1.288659793814433E-3</v>
      </c>
      <c r="F63" s="31">
        <f>IF('Órdenes según Instancia'!AB63=0,"-",('Órdenes según Instancia'!R63/'Órdenes según Instancia'!AB63))</f>
        <v>2.5773195876288659E-3</v>
      </c>
      <c r="G63" s="31">
        <f>IF('Órdenes según Instancia'!AB63=0,"-",('Órdenes según Instancia'!W63/'Órdenes según Instancia'!AB63))</f>
        <v>0</v>
      </c>
      <c r="H63" s="31" t="str">
        <f>IF('Órdenes según Instancia'!AC63=0,"-",('Órdenes según Instancia'!D63/'Órdenes según Instancia'!AC63))</f>
        <v>-</v>
      </c>
      <c r="I63" s="31" t="str">
        <f>IF('Órdenes según Instancia'!AC63=0,"-",('Órdenes según Instancia'!I63/'Órdenes según Instancia'!AC63))</f>
        <v>-</v>
      </c>
      <c r="J63" s="31" t="str">
        <f>IF('Órdenes según Instancia'!AC63=0,"-",('Órdenes según Instancia'!N63/'Órdenes según Instancia'!AC63))</f>
        <v>-</v>
      </c>
      <c r="K63" s="31" t="str">
        <f>IF('Órdenes según Instancia'!AC63=0,"-",('Órdenes según Instancia'!S63/'Órdenes según Instancia'!AC63))</f>
        <v>-</v>
      </c>
      <c r="L63" s="31" t="str">
        <f>IF('Órdenes según Instancia'!AC63=0,"-",('Órdenes según Instancia'!X63/'Órdenes según Instancia'!AC63))</f>
        <v>-</v>
      </c>
      <c r="M63" s="31">
        <f>IF('Órdenes según Instancia'!AD63=0,"-",('Órdenes según Instancia'!E63/'Órdenes según Instancia'!AD63))</f>
        <v>0.99349593495934962</v>
      </c>
      <c r="N63" s="31">
        <f>IF('Órdenes según Instancia'!AD63=0,"-",('Órdenes según Instancia'!J63/'Órdenes según Instancia'!AD63))</f>
        <v>1.6260162601626016E-3</v>
      </c>
      <c r="O63" s="31">
        <f>IF('Órdenes según Instancia'!AD63=0,"-",('Órdenes según Instancia'!O63/'Órdenes según Instancia'!AD63))</f>
        <v>1.6260162601626016E-3</v>
      </c>
      <c r="P63" s="31">
        <f>IF('Órdenes según Instancia'!AD63=0,"-",('Órdenes según Instancia'!T63/'Órdenes según Instancia'!AD63))</f>
        <v>3.2520325203252032E-3</v>
      </c>
      <c r="Q63" s="31">
        <f>IF('Órdenes según Instancia'!AD63=0,"-",('Órdenes según Instancia'!Y63/'Órdenes según Instancia'!AD63))</f>
        <v>0</v>
      </c>
      <c r="R63" s="31">
        <f>IF('Órdenes según Instancia'!AE63=0,"-",('Órdenes según Instancia'!F63/'Órdenes según Instancia'!AE63))</f>
        <v>0.98757763975155277</v>
      </c>
      <c r="S63" s="31">
        <f>IF('Órdenes según Instancia'!AE63=0,"-",('Órdenes según Instancia'!K63/'Órdenes según Instancia'!AE63))</f>
        <v>1.2422360248447204E-2</v>
      </c>
      <c r="T63" s="31">
        <f>IF('Órdenes según Instancia'!AE63=0,"-",('Órdenes según Instancia'!P63/'Órdenes según Instancia'!AE63))</f>
        <v>0</v>
      </c>
      <c r="U63" s="31">
        <f>IF('Órdenes según Instancia'!AE63=0,"-",('Órdenes según Instancia'!U63/'Órdenes según Instancia'!AE63))</f>
        <v>0</v>
      </c>
      <c r="V63" s="31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246</v>
      </c>
      <c r="C64" s="31">
        <f>IF('Órdenes según Instancia'!AB64=0,"-",('Órdenes según Instancia'!C64/'Órdenes según Instancia'!AB64))</f>
        <v>0.97928994082840237</v>
      </c>
      <c r="D64" s="31">
        <f>IF('Órdenes según Instancia'!AB64=0,"-",('Órdenes según Instancia'!H64/'Órdenes según Instancia'!AB64))</f>
        <v>0</v>
      </c>
      <c r="E64" s="31">
        <f>IF('Órdenes según Instancia'!AB64=0,"-",('Órdenes según Instancia'!M64/'Órdenes según Instancia'!AB64))</f>
        <v>2.0710059171597635E-2</v>
      </c>
      <c r="F64" s="31">
        <f>IF('Órdenes según Instancia'!AB64=0,"-",('Órdenes según Instancia'!R64/'Órdenes según Instancia'!AB64))</f>
        <v>0</v>
      </c>
      <c r="G64" s="31">
        <f>IF('Órdenes según Instancia'!AB64=0,"-",('Órdenes según Instancia'!W64/'Órdenes según Instancia'!AB64))</f>
        <v>0</v>
      </c>
      <c r="H64" s="31">
        <f>IF('Órdenes según Instancia'!AC64=0,"-",('Órdenes según Instancia'!D64/'Órdenes según Instancia'!AC64))</f>
        <v>1</v>
      </c>
      <c r="I64" s="31">
        <f>IF('Órdenes según Instancia'!AC64=0,"-",('Órdenes según Instancia'!I64/'Órdenes según Instancia'!AC64))</f>
        <v>0</v>
      </c>
      <c r="J64" s="31">
        <f>IF('Órdenes según Instancia'!AC64=0,"-",('Órdenes según Instancia'!N64/'Órdenes según Instancia'!AC64))</f>
        <v>0</v>
      </c>
      <c r="K64" s="31">
        <f>IF('Órdenes según Instancia'!AC64=0,"-",('Órdenes según Instancia'!S64/'Órdenes según Instancia'!AC64))</f>
        <v>0</v>
      </c>
      <c r="L64" s="31">
        <f>IF('Órdenes según Instancia'!AC64=0,"-",('Órdenes según Instancia'!X64/'Órdenes según Instancia'!AC64))</f>
        <v>0</v>
      </c>
      <c r="M64" s="31">
        <f>IF('Órdenes según Instancia'!AD64=0,"-",('Órdenes según Instancia'!E64/'Órdenes según Instancia'!AD64))</f>
        <v>0.98007968127490042</v>
      </c>
      <c r="N64" s="31">
        <f>IF('Órdenes según Instancia'!AD64=0,"-",('Órdenes según Instancia'!J64/'Órdenes según Instancia'!AD64))</f>
        <v>0</v>
      </c>
      <c r="O64" s="31">
        <f>IF('Órdenes según Instancia'!AD64=0,"-",('Órdenes según Instancia'!O64/'Órdenes según Instancia'!AD64))</f>
        <v>1.9920318725099601E-2</v>
      </c>
      <c r="P64" s="31">
        <f>IF('Órdenes según Instancia'!AD64=0,"-",('Órdenes según Instancia'!T64/'Órdenes según Instancia'!AD64))</f>
        <v>0</v>
      </c>
      <c r="Q64" s="31">
        <f>IF('Órdenes según Instancia'!AD64=0,"-",('Órdenes según Instancia'!Y64/'Órdenes según Instancia'!AD64))</f>
        <v>0</v>
      </c>
      <c r="R64" s="31">
        <f>IF('Órdenes según Instancia'!AE64=0,"-",('Órdenes según Instancia'!F64/'Órdenes según Instancia'!AE64))</f>
        <v>0.97368421052631582</v>
      </c>
      <c r="S64" s="31">
        <f>IF('Órdenes según Instancia'!AE64=0,"-",('Órdenes según Instancia'!K64/'Órdenes según Instancia'!AE64))</f>
        <v>0</v>
      </c>
      <c r="T64" s="31">
        <f>IF('Órdenes según Instancia'!AE64=0,"-",('Órdenes según Instancia'!P64/'Órdenes según Instancia'!AE64))</f>
        <v>2.6315789473684209E-2</v>
      </c>
      <c r="U64" s="31">
        <f>IF('Órdenes según Instancia'!AE64=0,"-",('Órdenes según Instancia'!U64/'Órdenes según Instancia'!AE64))</f>
        <v>0</v>
      </c>
      <c r="V64" s="31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2">
        <f>IF('Órdenes según Instancia'!AB65=0,"-",('Órdenes según Instancia'!C65/'Órdenes según Instancia'!AB65))</f>
        <v>0.94345217084362865</v>
      </c>
      <c r="D65" s="32">
        <f>IF('Órdenes según Instancia'!AB65=0,"-",('Órdenes según Instancia'!H65/'Órdenes según Instancia'!AB65))</f>
        <v>4.2122602659136373E-3</v>
      </c>
      <c r="E65" s="32">
        <f>IF('Órdenes según Instancia'!AB65=0,"-",('Órdenes según Instancia'!M65/'Órdenes según Instancia'!AB65))</f>
        <v>3.8686904341687256E-2</v>
      </c>
      <c r="F65" s="32">
        <f>IF('Órdenes según Instancia'!AB65=0,"-",('Órdenes según Instancia'!R65/'Órdenes según Instancia'!AB65))</f>
        <v>1.3248617484409931E-2</v>
      </c>
      <c r="G65" s="32">
        <f>IF('Órdenes según Instancia'!AB65=0,"-",('Órdenes según Instancia'!W65/'Órdenes según Instancia'!AB65))</f>
        <v>4.0004706436051301E-4</v>
      </c>
      <c r="H65" s="32">
        <f>IF('Órdenes según Instancia'!AC65=0,"-",('Órdenes según Instancia'!D65/'Órdenes según Instancia'!AC65))</f>
        <v>0.98930481283422456</v>
      </c>
      <c r="I65" s="32">
        <f>IF('Órdenes según Instancia'!AC65=0,"-",('Órdenes según Instancia'!I65/'Órdenes según Instancia'!AC65))</f>
        <v>1.06951871657754E-2</v>
      </c>
      <c r="J65" s="32">
        <f>IF('Órdenes según Instancia'!AC65=0,"-",('Órdenes según Instancia'!N65/'Órdenes según Instancia'!AC65))</f>
        <v>0</v>
      </c>
      <c r="K65" s="32">
        <f>IF('Órdenes según Instancia'!AC65=0,"-",('Órdenes según Instancia'!S65/'Órdenes según Instancia'!AC65))</f>
        <v>0</v>
      </c>
      <c r="L65" s="32">
        <f>IF('Órdenes según Instancia'!AC65=0,"-",('Órdenes según Instancia'!X65/'Órdenes según Instancia'!AC65))</f>
        <v>0</v>
      </c>
      <c r="M65" s="32">
        <f>IF('Órdenes según Instancia'!AD65=0,"-",('Órdenes según Instancia'!E65/'Órdenes según Instancia'!AD65))</f>
        <v>0.92360397396368621</v>
      </c>
      <c r="N65" s="32">
        <f>IF('Órdenes según Instancia'!AD65=0,"-",('Órdenes según Instancia'!J65/'Órdenes según Instancia'!AD65))</f>
        <v>4.0082219938335044E-3</v>
      </c>
      <c r="O65" s="32">
        <f>IF('Órdenes según Instancia'!AD65=0,"-",('Órdenes según Instancia'!O65/'Órdenes según Instancia'!AD65))</f>
        <v>5.3100376841384037E-2</v>
      </c>
      <c r="P65" s="32">
        <f>IF('Órdenes según Instancia'!AD65=0,"-",('Órdenes según Instancia'!T65/'Órdenes según Instancia'!AD65))</f>
        <v>1.9013360739979446E-2</v>
      </c>
      <c r="Q65" s="32">
        <f>IF('Órdenes según Instancia'!AD65=0,"-",('Órdenes según Instancia'!Y65/'Órdenes según Instancia'!AD65))</f>
        <v>2.7406646111682084E-4</v>
      </c>
      <c r="R65" s="32">
        <f>IF('Órdenes según Instancia'!AE65=0,"-",('Órdenes según Instancia'!F65/'Órdenes según Instancia'!AE65))</f>
        <v>0.9869634825036212</v>
      </c>
      <c r="S65" s="32">
        <f>IF('Órdenes según Instancia'!AE65=0,"-",('Órdenes según Instancia'!K65/'Órdenes según Instancia'!AE65))</f>
        <v>4.5742166653960506E-3</v>
      </c>
      <c r="T65" s="32">
        <f>IF('Órdenes según Instancia'!AE65=0,"-",('Órdenes según Instancia'!P65/'Órdenes según Instancia'!AE65))</f>
        <v>7.1662727757871468E-3</v>
      </c>
      <c r="U65" s="32">
        <f>IF('Órdenes según Instancia'!AE65=0,"-",('Órdenes según Instancia'!U65/'Órdenes según Instancia'!AE65))</f>
        <v>6.0989555538614013E-4</v>
      </c>
      <c r="V65" s="32">
        <f>IF('Órdenes según Instancia'!AE65=0,"-",('Órdenes según Instancia'!Z65/'Órdenes según Instancia'!AE65))</f>
        <v>6.8613249980940762E-4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ht="58.5" customHeight="1" x14ac:dyDescent="0.2">
      <c r="C12" s="89" t="s">
        <v>247</v>
      </c>
      <c r="D12" s="89"/>
      <c r="E12" s="89" t="s">
        <v>183</v>
      </c>
      <c r="F12" s="89"/>
      <c r="G12" s="89" t="s">
        <v>184</v>
      </c>
      <c r="H12" s="89"/>
      <c r="I12" s="89" t="s">
        <v>248</v>
      </c>
      <c r="J12" s="89"/>
      <c r="K12" s="89" t="s">
        <v>249</v>
      </c>
      <c r="L12" s="89"/>
      <c r="M12" s="89" t="s">
        <v>185</v>
      </c>
      <c r="N12" s="89"/>
      <c r="O12" s="89" t="s">
        <v>186</v>
      </c>
      <c r="P12" s="89"/>
      <c r="Q12" s="89" t="s">
        <v>187</v>
      </c>
      <c r="R12" s="89"/>
      <c r="S12" s="89" t="s">
        <v>250</v>
      </c>
      <c r="T12" s="89"/>
      <c r="U12" s="89" t="s">
        <v>188</v>
      </c>
      <c r="V12" s="89"/>
      <c r="W12" s="89" t="s">
        <v>251</v>
      </c>
      <c r="X12" s="89"/>
      <c r="Y12" s="89" t="s">
        <v>252</v>
      </c>
      <c r="Z12" s="89"/>
      <c r="AA12" s="89" t="s">
        <v>253</v>
      </c>
      <c r="AB12" s="89"/>
      <c r="AC12" s="89" t="s">
        <v>254</v>
      </c>
      <c r="AD12" s="89"/>
      <c r="AE12" s="89" t="s">
        <v>255</v>
      </c>
      <c r="AF12" s="89"/>
      <c r="AG12" s="89" t="s">
        <v>189</v>
      </c>
      <c r="AH12" s="89"/>
      <c r="AI12" s="89" t="s">
        <v>190</v>
      </c>
      <c r="AJ12" s="89"/>
    </row>
    <row r="13" spans="2:36" ht="41.25" customHeight="1" thickBot="1" x14ac:dyDescent="0.25">
      <c r="C13" s="33" t="s">
        <v>191</v>
      </c>
      <c r="D13" s="33" t="s">
        <v>192</v>
      </c>
      <c r="E13" s="33" t="s">
        <v>191</v>
      </c>
      <c r="F13" s="33" t="s">
        <v>192</v>
      </c>
      <c r="G13" s="33" t="s">
        <v>191</v>
      </c>
      <c r="H13" s="33" t="s">
        <v>192</v>
      </c>
      <c r="I13" s="33" t="s">
        <v>191</v>
      </c>
      <c r="J13" s="33" t="s">
        <v>192</v>
      </c>
      <c r="K13" s="33" t="s">
        <v>191</v>
      </c>
      <c r="L13" s="33" t="s">
        <v>192</v>
      </c>
      <c r="M13" s="33" t="s">
        <v>191</v>
      </c>
      <c r="N13" s="33" t="s">
        <v>192</v>
      </c>
      <c r="O13" s="33" t="s">
        <v>191</v>
      </c>
      <c r="P13" s="33" t="s">
        <v>192</v>
      </c>
      <c r="Q13" s="33" t="s">
        <v>191</v>
      </c>
      <c r="R13" s="33" t="s">
        <v>192</v>
      </c>
      <c r="S13" s="33" t="s">
        <v>191</v>
      </c>
      <c r="T13" s="33" t="s">
        <v>192</v>
      </c>
      <c r="U13" s="33" t="s">
        <v>191</v>
      </c>
      <c r="V13" s="33" t="s">
        <v>192</v>
      </c>
      <c r="W13" s="33" t="s">
        <v>191</v>
      </c>
      <c r="X13" s="33" t="s">
        <v>192</v>
      </c>
      <c r="Y13" s="33" t="s">
        <v>191</v>
      </c>
      <c r="Z13" s="33" t="s">
        <v>192</v>
      </c>
      <c r="AA13" s="33" t="s">
        <v>191</v>
      </c>
      <c r="AB13" s="33" t="s">
        <v>192</v>
      </c>
      <c r="AC13" s="33" t="s">
        <v>191</v>
      </c>
      <c r="AD13" s="33" t="s">
        <v>192</v>
      </c>
      <c r="AE13" s="33" t="s">
        <v>191</v>
      </c>
      <c r="AF13" s="33" t="s">
        <v>192</v>
      </c>
      <c r="AG13" s="33" t="s">
        <v>191</v>
      </c>
      <c r="AH13" s="33" t="s">
        <v>192</v>
      </c>
      <c r="AI13" s="33" t="s">
        <v>191</v>
      </c>
      <c r="AJ13" s="33" t="s">
        <v>192</v>
      </c>
    </row>
    <row r="14" spans="2:36" ht="20.100000000000001" customHeight="1" thickBot="1" x14ac:dyDescent="0.25">
      <c r="B14" s="3" t="s">
        <v>197</v>
      </c>
      <c r="C14" s="18">
        <v>1</v>
      </c>
      <c r="D14" s="18">
        <v>0</v>
      </c>
      <c r="E14" s="18">
        <v>3</v>
      </c>
      <c r="F14" s="18">
        <v>0</v>
      </c>
      <c r="G14" s="18">
        <v>610</v>
      </c>
      <c r="H14" s="18">
        <v>264</v>
      </c>
      <c r="I14" s="18">
        <v>599</v>
      </c>
      <c r="J14" s="18">
        <v>266</v>
      </c>
      <c r="K14" s="18">
        <v>17</v>
      </c>
      <c r="L14" s="18">
        <v>0</v>
      </c>
      <c r="M14" s="18">
        <v>309</v>
      </c>
      <c r="N14" s="18">
        <v>49</v>
      </c>
      <c r="O14" s="18">
        <v>159</v>
      </c>
      <c r="P14" s="18">
        <v>18</v>
      </c>
      <c r="Q14" s="18">
        <v>1698</v>
      </c>
      <c r="R14" s="18">
        <v>597</v>
      </c>
      <c r="S14" s="18">
        <v>158</v>
      </c>
      <c r="T14" s="18">
        <v>3</v>
      </c>
      <c r="U14" s="18">
        <v>27</v>
      </c>
      <c r="V14" s="18">
        <v>0</v>
      </c>
      <c r="W14" s="18">
        <v>69</v>
      </c>
      <c r="X14" s="18">
        <v>5</v>
      </c>
      <c r="Y14" s="18">
        <v>0</v>
      </c>
      <c r="Z14" s="18">
        <v>0</v>
      </c>
      <c r="AA14" s="18">
        <v>11</v>
      </c>
      <c r="AB14" s="18">
        <v>0</v>
      </c>
      <c r="AC14" s="18">
        <v>186</v>
      </c>
      <c r="AD14" s="18">
        <v>13</v>
      </c>
      <c r="AE14" s="18">
        <v>5</v>
      </c>
      <c r="AF14" s="18">
        <v>0</v>
      </c>
      <c r="AG14" s="18">
        <v>45</v>
      </c>
      <c r="AH14" s="18">
        <v>4</v>
      </c>
      <c r="AI14" s="18">
        <v>501</v>
      </c>
      <c r="AJ14" s="18">
        <v>25</v>
      </c>
    </row>
    <row r="15" spans="2:36" ht="20.100000000000001" customHeight="1" thickBot="1" x14ac:dyDescent="0.25">
      <c r="B15" s="4" t="s">
        <v>198</v>
      </c>
      <c r="C15" s="19">
        <v>41</v>
      </c>
      <c r="D15" s="19">
        <v>26</v>
      </c>
      <c r="E15" s="19">
        <v>16</v>
      </c>
      <c r="F15" s="19">
        <v>22</v>
      </c>
      <c r="G15" s="19">
        <v>666</v>
      </c>
      <c r="H15" s="19">
        <v>224</v>
      </c>
      <c r="I15" s="19">
        <v>611</v>
      </c>
      <c r="J15" s="19">
        <v>195</v>
      </c>
      <c r="K15" s="19">
        <v>59</v>
      </c>
      <c r="L15" s="19">
        <v>1</v>
      </c>
      <c r="M15" s="19">
        <v>163</v>
      </c>
      <c r="N15" s="19">
        <v>6</v>
      </c>
      <c r="O15" s="19">
        <v>46</v>
      </c>
      <c r="P15" s="19">
        <v>15</v>
      </c>
      <c r="Q15" s="19">
        <v>1602</v>
      </c>
      <c r="R15" s="19">
        <v>489</v>
      </c>
      <c r="S15" s="19">
        <v>112</v>
      </c>
      <c r="T15" s="19">
        <v>5</v>
      </c>
      <c r="U15" s="19">
        <v>12</v>
      </c>
      <c r="V15" s="19">
        <v>0</v>
      </c>
      <c r="W15" s="19">
        <v>123</v>
      </c>
      <c r="X15" s="19">
        <v>28</v>
      </c>
      <c r="Y15" s="19">
        <v>5</v>
      </c>
      <c r="Z15" s="19">
        <v>1</v>
      </c>
      <c r="AA15" s="19">
        <v>68</v>
      </c>
      <c r="AB15" s="19">
        <v>22</v>
      </c>
      <c r="AC15" s="19">
        <v>253</v>
      </c>
      <c r="AD15" s="19">
        <v>41</v>
      </c>
      <c r="AE15" s="19">
        <v>13</v>
      </c>
      <c r="AF15" s="19">
        <v>1</v>
      </c>
      <c r="AG15" s="19">
        <v>131</v>
      </c>
      <c r="AH15" s="19">
        <v>9</v>
      </c>
      <c r="AI15" s="19">
        <v>717</v>
      </c>
      <c r="AJ15" s="19">
        <v>107</v>
      </c>
    </row>
    <row r="16" spans="2:36" ht="20.100000000000001" customHeight="1" thickBot="1" x14ac:dyDescent="0.25">
      <c r="B16" s="4" t="s">
        <v>199</v>
      </c>
      <c r="C16" s="19">
        <v>14</v>
      </c>
      <c r="D16" s="19">
        <v>3</v>
      </c>
      <c r="E16" s="19">
        <v>20</v>
      </c>
      <c r="F16" s="19">
        <v>0</v>
      </c>
      <c r="G16" s="19">
        <v>326</v>
      </c>
      <c r="H16" s="19">
        <v>53</v>
      </c>
      <c r="I16" s="19">
        <v>298</v>
      </c>
      <c r="J16" s="19">
        <v>60</v>
      </c>
      <c r="K16" s="19">
        <v>122</v>
      </c>
      <c r="L16" s="19">
        <v>22</v>
      </c>
      <c r="M16" s="19">
        <v>50</v>
      </c>
      <c r="N16" s="19">
        <v>51</v>
      </c>
      <c r="O16" s="19">
        <v>16</v>
      </c>
      <c r="P16" s="19">
        <v>0</v>
      </c>
      <c r="Q16" s="19">
        <v>846</v>
      </c>
      <c r="R16" s="19">
        <v>189</v>
      </c>
      <c r="S16" s="19">
        <v>50</v>
      </c>
      <c r="T16" s="19">
        <v>3</v>
      </c>
      <c r="U16" s="19">
        <v>0</v>
      </c>
      <c r="V16" s="19">
        <v>0</v>
      </c>
      <c r="W16" s="19">
        <v>28</v>
      </c>
      <c r="X16" s="19">
        <v>4</v>
      </c>
      <c r="Y16" s="19">
        <v>1</v>
      </c>
      <c r="Z16" s="19">
        <v>0</v>
      </c>
      <c r="AA16" s="19">
        <v>18</v>
      </c>
      <c r="AB16" s="19">
        <v>3</v>
      </c>
      <c r="AC16" s="19">
        <v>62</v>
      </c>
      <c r="AD16" s="19">
        <v>3</v>
      </c>
      <c r="AE16" s="19">
        <v>0</v>
      </c>
      <c r="AF16" s="19">
        <v>0</v>
      </c>
      <c r="AG16" s="19">
        <v>31</v>
      </c>
      <c r="AH16" s="19">
        <v>1</v>
      </c>
      <c r="AI16" s="19">
        <v>190</v>
      </c>
      <c r="AJ16" s="19">
        <v>14</v>
      </c>
    </row>
    <row r="17" spans="2:36" ht="20.100000000000001" customHeight="1" thickBot="1" x14ac:dyDescent="0.25">
      <c r="B17" s="4" t="s">
        <v>200</v>
      </c>
      <c r="C17" s="19">
        <v>58</v>
      </c>
      <c r="D17" s="19">
        <v>202</v>
      </c>
      <c r="E17" s="19">
        <v>108</v>
      </c>
      <c r="F17" s="19">
        <v>132</v>
      </c>
      <c r="G17" s="19">
        <v>416</v>
      </c>
      <c r="H17" s="19">
        <v>388</v>
      </c>
      <c r="I17" s="19">
        <v>388</v>
      </c>
      <c r="J17" s="19">
        <v>377</v>
      </c>
      <c r="K17" s="19">
        <v>3</v>
      </c>
      <c r="L17" s="19">
        <v>3</v>
      </c>
      <c r="M17" s="19">
        <v>26</v>
      </c>
      <c r="N17" s="19">
        <v>35</v>
      </c>
      <c r="O17" s="19">
        <v>54</v>
      </c>
      <c r="P17" s="19">
        <v>149</v>
      </c>
      <c r="Q17" s="19">
        <v>1053</v>
      </c>
      <c r="R17" s="19">
        <v>1286</v>
      </c>
      <c r="S17" s="19">
        <v>179</v>
      </c>
      <c r="T17" s="19">
        <v>19</v>
      </c>
      <c r="U17" s="19">
        <v>10</v>
      </c>
      <c r="V17" s="19">
        <v>0</v>
      </c>
      <c r="W17" s="19">
        <v>97</v>
      </c>
      <c r="X17" s="19">
        <v>2</v>
      </c>
      <c r="Y17" s="19">
        <v>2</v>
      </c>
      <c r="Z17" s="19">
        <v>0</v>
      </c>
      <c r="AA17" s="19">
        <v>78</v>
      </c>
      <c r="AB17" s="19">
        <v>2</v>
      </c>
      <c r="AC17" s="19">
        <v>269</v>
      </c>
      <c r="AD17" s="19">
        <v>8</v>
      </c>
      <c r="AE17" s="19">
        <v>0</v>
      </c>
      <c r="AF17" s="19">
        <v>0</v>
      </c>
      <c r="AG17" s="19">
        <v>231</v>
      </c>
      <c r="AH17" s="19">
        <v>6</v>
      </c>
      <c r="AI17" s="19">
        <v>866</v>
      </c>
      <c r="AJ17" s="19">
        <v>37</v>
      </c>
    </row>
    <row r="18" spans="2:36" ht="20.100000000000001" customHeight="1" thickBot="1" x14ac:dyDescent="0.25">
      <c r="B18" s="4" t="s">
        <v>201</v>
      </c>
      <c r="C18" s="19">
        <v>0</v>
      </c>
      <c r="D18" s="19">
        <v>0</v>
      </c>
      <c r="E18" s="19">
        <v>13</v>
      </c>
      <c r="F18" s="19">
        <v>0</v>
      </c>
      <c r="G18" s="19">
        <v>517</v>
      </c>
      <c r="H18" s="19">
        <v>35</v>
      </c>
      <c r="I18" s="19">
        <v>479</v>
      </c>
      <c r="J18" s="19">
        <v>37</v>
      </c>
      <c r="K18" s="19">
        <v>7</v>
      </c>
      <c r="L18" s="19">
        <v>0</v>
      </c>
      <c r="M18" s="19">
        <v>137</v>
      </c>
      <c r="N18" s="19">
        <v>0</v>
      </c>
      <c r="O18" s="19">
        <v>5</v>
      </c>
      <c r="P18" s="19">
        <v>0</v>
      </c>
      <c r="Q18" s="19">
        <v>1158</v>
      </c>
      <c r="R18" s="19">
        <v>72</v>
      </c>
      <c r="S18" s="19">
        <v>200</v>
      </c>
      <c r="T18" s="19">
        <v>19</v>
      </c>
      <c r="U18" s="19">
        <v>0</v>
      </c>
      <c r="V18" s="19">
        <v>0</v>
      </c>
      <c r="W18" s="19">
        <v>13</v>
      </c>
      <c r="X18" s="19">
        <v>0</v>
      </c>
      <c r="Y18" s="19">
        <v>0</v>
      </c>
      <c r="Z18" s="19">
        <v>0</v>
      </c>
      <c r="AA18" s="19">
        <v>1</v>
      </c>
      <c r="AB18" s="19">
        <v>0</v>
      </c>
      <c r="AC18" s="19">
        <v>232</v>
      </c>
      <c r="AD18" s="19">
        <v>19</v>
      </c>
      <c r="AE18" s="19">
        <v>1</v>
      </c>
      <c r="AF18" s="19">
        <v>0</v>
      </c>
      <c r="AG18" s="19">
        <v>182</v>
      </c>
      <c r="AH18" s="19">
        <v>19</v>
      </c>
      <c r="AI18" s="19">
        <v>629</v>
      </c>
      <c r="AJ18" s="19">
        <v>57</v>
      </c>
    </row>
    <row r="19" spans="2:36" ht="20.100000000000001" customHeight="1" thickBot="1" x14ac:dyDescent="0.25">
      <c r="B19" s="4" t="s">
        <v>202</v>
      </c>
      <c r="C19" s="19">
        <v>16</v>
      </c>
      <c r="D19" s="19">
        <v>3</v>
      </c>
      <c r="E19" s="19">
        <v>52</v>
      </c>
      <c r="F19" s="19">
        <v>25</v>
      </c>
      <c r="G19" s="19">
        <v>381</v>
      </c>
      <c r="H19" s="19">
        <v>137</v>
      </c>
      <c r="I19" s="19">
        <v>381</v>
      </c>
      <c r="J19" s="19">
        <v>133</v>
      </c>
      <c r="K19" s="19">
        <v>13</v>
      </c>
      <c r="L19" s="19">
        <v>5</v>
      </c>
      <c r="M19" s="19">
        <v>180</v>
      </c>
      <c r="N19" s="19">
        <v>103</v>
      </c>
      <c r="O19" s="19">
        <v>19</v>
      </c>
      <c r="P19" s="19">
        <v>10</v>
      </c>
      <c r="Q19" s="19">
        <v>1042</v>
      </c>
      <c r="R19" s="19">
        <v>416</v>
      </c>
      <c r="S19" s="19">
        <v>143</v>
      </c>
      <c r="T19" s="19">
        <v>6</v>
      </c>
      <c r="U19" s="19">
        <v>22</v>
      </c>
      <c r="V19" s="19">
        <v>0</v>
      </c>
      <c r="W19" s="19">
        <v>122</v>
      </c>
      <c r="X19" s="19">
        <v>3</v>
      </c>
      <c r="Y19" s="19">
        <v>29</v>
      </c>
      <c r="Z19" s="19">
        <v>0</v>
      </c>
      <c r="AA19" s="19">
        <v>26</v>
      </c>
      <c r="AB19" s="19">
        <v>0</v>
      </c>
      <c r="AC19" s="19">
        <v>176</v>
      </c>
      <c r="AD19" s="19">
        <v>4</v>
      </c>
      <c r="AE19" s="19">
        <v>0</v>
      </c>
      <c r="AF19" s="19">
        <v>0</v>
      </c>
      <c r="AG19" s="19">
        <v>59</v>
      </c>
      <c r="AH19" s="19">
        <v>1</v>
      </c>
      <c r="AI19" s="19">
        <v>577</v>
      </c>
      <c r="AJ19" s="19">
        <v>14</v>
      </c>
    </row>
    <row r="20" spans="2:36" ht="20.100000000000001" customHeight="1" thickBot="1" x14ac:dyDescent="0.25">
      <c r="B20" s="4" t="s">
        <v>203</v>
      </c>
      <c r="C20" s="19">
        <v>14</v>
      </c>
      <c r="D20" s="19">
        <v>6</v>
      </c>
      <c r="E20" s="19">
        <v>72</v>
      </c>
      <c r="F20" s="19">
        <v>13</v>
      </c>
      <c r="G20" s="19">
        <v>496</v>
      </c>
      <c r="H20" s="19">
        <v>570</v>
      </c>
      <c r="I20" s="19">
        <v>475</v>
      </c>
      <c r="J20" s="19">
        <v>549</v>
      </c>
      <c r="K20" s="19">
        <v>6</v>
      </c>
      <c r="L20" s="19">
        <v>14</v>
      </c>
      <c r="M20" s="19">
        <v>57</v>
      </c>
      <c r="N20" s="19">
        <v>70</v>
      </c>
      <c r="O20" s="19">
        <v>3</v>
      </c>
      <c r="P20" s="19">
        <v>30</v>
      </c>
      <c r="Q20" s="19">
        <v>1123</v>
      </c>
      <c r="R20" s="19">
        <v>1252</v>
      </c>
      <c r="S20" s="19">
        <v>191</v>
      </c>
      <c r="T20" s="19">
        <v>16</v>
      </c>
      <c r="U20" s="19">
        <v>14</v>
      </c>
      <c r="V20" s="19">
        <v>1</v>
      </c>
      <c r="W20" s="19">
        <v>138</v>
      </c>
      <c r="X20" s="19">
        <v>17</v>
      </c>
      <c r="Y20" s="19">
        <v>21</v>
      </c>
      <c r="Z20" s="19">
        <v>6</v>
      </c>
      <c r="AA20" s="19">
        <v>54</v>
      </c>
      <c r="AB20" s="19">
        <v>10</v>
      </c>
      <c r="AC20" s="19">
        <v>209</v>
      </c>
      <c r="AD20" s="19">
        <v>14</v>
      </c>
      <c r="AE20" s="19">
        <v>13</v>
      </c>
      <c r="AF20" s="19">
        <v>6</v>
      </c>
      <c r="AG20" s="19">
        <v>26</v>
      </c>
      <c r="AH20" s="19">
        <v>0</v>
      </c>
      <c r="AI20" s="19">
        <v>666</v>
      </c>
      <c r="AJ20" s="19">
        <v>70</v>
      </c>
    </row>
    <row r="21" spans="2:36" ht="20.100000000000001" customHeight="1" thickBot="1" x14ac:dyDescent="0.25">
      <c r="B21" s="4" t="s">
        <v>204</v>
      </c>
      <c r="C21" s="19">
        <v>26</v>
      </c>
      <c r="D21" s="19">
        <v>31</v>
      </c>
      <c r="E21" s="19">
        <v>43</v>
      </c>
      <c r="F21" s="19">
        <v>14</v>
      </c>
      <c r="G21" s="19">
        <v>532</v>
      </c>
      <c r="H21" s="19">
        <v>457</v>
      </c>
      <c r="I21" s="19">
        <v>448</v>
      </c>
      <c r="J21" s="19">
        <v>438</v>
      </c>
      <c r="K21" s="19">
        <v>26</v>
      </c>
      <c r="L21" s="19">
        <v>28</v>
      </c>
      <c r="M21" s="19">
        <v>91</v>
      </c>
      <c r="N21" s="19">
        <v>49</v>
      </c>
      <c r="O21" s="19">
        <v>17</v>
      </c>
      <c r="P21" s="19">
        <v>20</v>
      </c>
      <c r="Q21" s="19">
        <v>1183</v>
      </c>
      <c r="R21" s="19">
        <v>1037</v>
      </c>
      <c r="S21" s="19">
        <v>81</v>
      </c>
      <c r="T21" s="19">
        <v>6</v>
      </c>
      <c r="U21" s="19">
        <v>12</v>
      </c>
      <c r="V21" s="19">
        <v>0</v>
      </c>
      <c r="W21" s="19">
        <v>109</v>
      </c>
      <c r="X21" s="19">
        <v>10</v>
      </c>
      <c r="Y21" s="19">
        <v>26</v>
      </c>
      <c r="Z21" s="19">
        <v>2</v>
      </c>
      <c r="AA21" s="19">
        <v>36</v>
      </c>
      <c r="AB21" s="19">
        <v>0</v>
      </c>
      <c r="AC21" s="19">
        <v>135</v>
      </c>
      <c r="AD21" s="19">
        <v>9</v>
      </c>
      <c r="AE21" s="19">
        <v>1</v>
      </c>
      <c r="AF21" s="19">
        <v>0</v>
      </c>
      <c r="AG21" s="19">
        <v>26</v>
      </c>
      <c r="AH21" s="19">
        <v>6</v>
      </c>
      <c r="AI21" s="19">
        <v>426</v>
      </c>
      <c r="AJ21" s="19">
        <v>33</v>
      </c>
    </row>
    <row r="22" spans="2:36" ht="20.100000000000001" customHeight="1" thickBot="1" x14ac:dyDescent="0.25">
      <c r="B22" s="4" t="s">
        <v>205</v>
      </c>
      <c r="C22" s="19">
        <v>5</v>
      </c>
      <c r="D22" s="19">
        <v>0</v>
      </c>
      <c r="E22" s="19">
        <v>9</v>
      </c>
      <c r="F22" s="19">
        <v>0</v>
      </c>
      <c r="G22" s="19">
        <v>159</v>
      </c>
      <c r="H22" s="19">
        <v>7</v>
      </c>
      <c r="I22" s="19">
        <v>164</v>
      </c>
      <c r="J22" s="19">
        <v>7</v>
      </c>
      <c r="K22" s="19">
        <v>15</v>
      </c>
      <c r="L22" s="19">
        <v>1</v>
      </c>
      <c r="M22" s="19">
        <v>33</v>
      </c>
      <c r="N22" s="19">
        <v>2</v>
      </c>
      <c r="O22" s="19">
        <v>13</v>
      </c>
      <c r="P22" s="19">
        <v>0</v>
      </c>
      <c r="Q22" s="19">
        <v>398</v>
      </c>
      <c r="R22" s="19">
        <v>17</v>
      </c>
      <c r="S22" s="19">
        <v>26</v>
      </c>
      <c r="T22" s="19">
        <v>1</v>
      </c>
      <c r="U22" s="19">
        <v>4</v>
      </c>
      <c r="V22" s="19">
        <v>1</v>
      </c>
      <c r="W22" s="19">
        <v>24</v>
      </c>
      <c r="X22" s="19">
        <v>2</v>
      </c>
      <c r="Y22" s="19">
        <v>5</v>
      </c>
      <c r="Z22" s="19">
        <v>0</v>
      </c>
      <c r="AA22" s="19">
        <v>26</v>
      </c>
      <c r="AB22" s="19">
        <v>1</v>
      </c>
      <c r="AC22" s="19">
        <v>44</v>
      </c>
      <c r="AD22" s="19">
        <v>6</v>
      </c>
      <c r="AE22" s="19">
        <v>0</v>
      </c>
      <c r="AF22" s="19">
        <v>0</v>
      </c>
      <c r="AG22" s="19">
        <v>2</v>
      </c>
      <c r="AH22" s="19">
        <v>0</v>
      </c>
      <c r="AI22" s="19">
        <v>131</v>
      </c>
      <c r="AJ22" s="19">
        <v>11</v>
      </c>
    </row>
    <row r="23" spans="2:36" ht="20.100000000000001" customHeight="1" thickBot="1" x14ac:dyDescent="0.25">
      <c r="B23" s="4" t="s">
        <v>206</v>
      </c>
      <c r="C23" s="19">
        <v>2</v>
      </c>
      <c r="D23" s="19">
        <v>0</v>
      </c>
      <c r="E23" s="19">
        <v>0</v>
      </c>
      <c r="F23" s="19">
        <v>0</v>
      </c>
      <c r="G23" s="19">
        <v>50</v>
      </c>
      <c r="H23" s="19">
        <v>7</v>
      </c>
      <c r="I23" s="19">
        <v>60</v>
      </c>
      <c r="J23" s="19">
        <v>10</v>
      </c>
      <c r="K23" s="19">
        <v>28</v>
      </c>
      <c r="L23" s="19">
        <v>8</v>
      </c>
      <c r="M23" s="19">
        <v>28</v>
      </c>
      <c r="N23" s="19">
        <v>7</v>
      </c>
      <c r="O23" s="19">
        <v>0</v>
      </c>
      <c r="P23" s="19">
        <v>0</v>
      </c>
      <c r="Q23" s="19">
        <v>168</v>
      </c>
      <c r="R23" s="19">
        <v>32</v>
      </c>
      <c r="S23" s="19">
        <v>3</v>
      </c>
      <c r="T23" s="19">
        <v>0</v>
      </c>
      <c r="U23" s="19">
        <v>9</v>
      </c>
      <c r="V23" s="19">
        <v>0</v>
      </c>
      <c r="W23" s="19">
        <v>20</v>
      </c>
      <c r="X23" s="19">
        <v>6</v>
      </c>
      <c r="Y23" s="19">
        <v>6</v>
      </c>
      <c r="Z23" s="19">
        <v>0</v>
      </c>
      <c r="AA23" s="19">
        <v>17</v>
      </c>
      <c r="AB23" s="19">
        <v>4</v>
      </c>
      <c r="AC23" s="19">
        <v>14</v>
      </c>
      <c r="AD23" s="19">
        <v>4</v>
      </c>
      <c r="AE23" s="19">
        <v>0</v>
      </c>
      <c r="AF23" s="19">
        <v>0</v>
      </c>
      <c r="AG23" s="19">
        <v>1</v>
      </c>
      <c r="AH23" s="19">
        <v>0</v>
      </c>
      <c r="AI23" s="19">
        <v>70</v>
      </c>
      <c r="AJ23" s="19">
        <v>14</v>
      </c>
    </row>
    <row r="24" spans="2:36" ht="20.100000000000001" customHeight="1" thickBot="1" x14ac:dyDescent="0.25">
      <c r="B24" s="4" t="s">
        <v>207</v>
      </c>
      <c r="C24" s="19">
        <v>13</v>
      </c>
      <c r="D24" s="19">
        <v>0</v>
      </c>
      <c r="E24" s="19">
        <v>21</v>
      </c>
      <c r="F24" s="19">
        <v>0</v>
      </c>
      <c r="G24" s="19">
        <v>327</v>
      </c>
      <c r="H24" s="19">
        <v>190</v>
      </c>
      <c r="I24" s="19">
        <v>314</v>
      </c>
      <c r="J24" s="19">
        <v>184</v>
      </c>
      <c r="K24" s="19">
        <v>3</v>
      </c>
      <c r="L24" s="19">
        <v>0</v>
      </c>
      <c r="M24" s="19">
        <v>5</v>
      </c>
      <c r="N24" s="19">
        <v>0</v>
      </c>
      <c r="O24" s="19">
        <v>13</v>
      </c>
      <c r="P24" s="19">
        <v>5</v>
      </c>
      <c r="Q24" s="19">
        <v>696</v>
      </c>
      <c r="R24" s="19">
        <v>379</v>
      </c>
      <c r="S24" s="19">
        <v>104</v>
      </c>
      <c r="T24" s="19">
        <v>0</v>
      </c>
      <c r="U24" s="19">
        <v>1</v>
      </c>
      <c r="V24" s="19">
        <v>0</v>
      </c>
      <c r="W24" s="19">
        <v>39</v>
      </c>
      <c r="X24" s="19">
        <v>0</v>
      </c>
      <c r="Y24" s="19">
        <v>2</v>
      </c>
      <c r="Z24" s="19">
        <v>0</v>
      </c>
      <c r="AA24" s="19">
        <v>51</v>
      </c>
      <c r="AB24" s="19">
        <v>0</v>
      </c>
      <c r="AC24" s="19">
        <v>121</v>
      </c>
      <c r="AD24" s="19">
        <v>0</v>
      </c>
      <c r="AE24" s="19">
        <v>3</v>
      </c>
      <c r="AF24" s="19">
        <v>0</v>
      </c>
      <c r="AG24" s="19">
        <v>72</v>
      </c>
      <c r="AH24" s="19">
        <v>0</v>
      </c>
      <c r="AI24" s="19">
        <v>393</v>
      </c>
      <c r="AJ24" s="19">
        <v>0</v>
      </c>
    </row>
    <row r="25" spans="2:36" ht="20.100000000000001" customHeight="1" thickBot="1" x14ac:dyDescent="0.25">
      <c r="B25" s="4" t="s">
        <v>208</v>
      </c>
      <c r="C25" s="19">
        <v>22</v>
      </c>
      <c r="D25" s="19">
        <v>0</v>
      </c>
      <c r="E25" s="19">
        <v>27</v>
      </c>
      <c r="F25" s="19">
        <v>0</v>
      </c>
      <c r="G25" s="19">
        <v>640</v>
      </c>
      <c r="H25" s="19">
        <v>24</v>
      </c>
      <c r="I25" s="19">
        <v>641</v>
      </c>
      <c r="J25" s="19">
        <v>24</v>
      </c>
      <c r="K25" s="19">
        <v>12</v>
      </c>
      <c r="L25" s="19">
        <v>0</v>
      </c>
      <c r="M25" s="19">
        <v>92</v>
      </c>
      <c r="N25" s="19">
        <v>7</v>
      </c>
      <c r="O25" s="19">
        <v>36</v>
      </c>
      <c r="P25" s="19">
        <v>0</v>
      </c>
      <c r="Q25" s="19">
        <v>1470</v>
      </c>
      <c r="R25" s="19">
        <v>55</v>
      </c>
      <c r="S25" s="19">
        <v>70</v>
      </c>
      <c r="T25" s="19">
        <v>2</v>
      </c>
      <c r="U25" s="19">
        <v>4</v>
      </c>
      <c r="V25" s="19">
        <v>0</v>
      </c>
      <c r="W25" s="19">
        <v>109</v>
      </c>
      <c r="X25" s="19">
        <v>1</v>
      </c>
      <c r="Y25" s="19">
        <v>5</v>
      </c>
      <c r="Z25" s="19">
        <v>0</v>
      </c>
      <c r="AA25" s="19">
        <v>16</v>
      </c>
      <c r="AB25" s="19">
        <v>0</v>
      </c>
      <c r="AC25" s="19">
        <v>187</v>
      </c>
      <c r="AD25" s="19">
        <v>2</v>
      </c>
      <c r="AE25" s="19">
        <v>2</v>
      </c>
      <c r="AF25" s="19">
        <v>0</v>
      </c>
      <c r="AG25" s="19">
        <v>48</v>
      </c>
      <c r="AH25" s="19">
        <v>1</v>
      </c>
      <c r="AI25" s="19">
        <v>441</v>
      </c>
      <c r="AJ25" s="19">
        <v>6</v>
      </c>
    </row>
    <row r="26" spans="2:36" ht="20.100000000000001" customHeight="1" thickBot="1" x14ac:dyDescent="0.25">
      <c r="B26" s="4" t="s">
        <v>209</v>
      </c>
      <c r="C26" s="19">
        <v>20</v>
      </c>
      <c r="D26" s="19">
        <v>100</v>
      </c>
      <c r="E26" s="19">
        <v>9</v>
      </c>
      <c r="F26" s="19">
        <v>2</v>
      </c>
      <c r="G26" s="19">
        <v>545</v>
      </c>
      <c r="H26" s="19">
        <v>458</v>
      </c>
      <c r="I26" s="19">
        <v>676</v>
      </c>
      <c r="J26" s="19">
        <v>446</v>
      </c>
      <c r="K26" s="19">
        <v>208</v>
      </c>
      <c r="L26" s="19">
        <v>18</v>
      </c>
      <c r="M26" s="19">
        <v>12</v>
      </c>
      <c r="N26" s="19">
        <v>194</v>
      </c>
      <c r="O26" s="19">
        <v>36</v>
      </c>
      <c r="P26" s="19">
        <v>222</v>
      </c>
      <c r="Q26" s="19">
        <v>1506</v>
      </c>
      <c r="R26" s="19">
        <v>1440</v>
      </c>
      <c r="S26" s="19">
        <v>77</v>
      </c>
      <c r="T26" s="19">
        <v>11</v>
      </c>
      <c r="U26" s="19">
        <v>6</v>
      </c>
      <c r="V26" s="19">
        <v>3</v>
      </c>
      <c r="W26" s="19">
        <v>53</v>
      </c>
      <c r="X26" s="19">
        <v>14</v>
      </c>
      <c r="Y26" s="19">
        <v>11</v>
      </c>
      <c r="Z26" s="19">
        <v>0</v>
      </c>
      <c r="AA26" s="19">
        <v>24</v>
      </c>
      <c r="AB26" s="19">
        <v>11</v>
      </c>
      <c r="AC26" s="19">
        <v>103</v>
      </c>
      <c r="AD26" s="19">
        <v>36</v>
      </c>
      <c r="AE26" s="19">
        <v>0</v>
      </c>
      <c r="AF26" s="19">
        <v>0</v>
      </c>
      <c r="AG26" s="19">
        <v>98</v>
      </c>
      <c r="AH26" s="19">
        <v>62</v>
      </c>
      <c r="AI26" s="19">
        <v>372</v>
      </c>
      <c r="AJ26" s="19">
        <v>137</v>
      </c>
    </row>
    <row r="27" spans="2:36" ht="20.100000000000001" customHeight="1" thickBot="1" x14ac:dyDescent="0.25">
      <c r="B27" s="4" t="s">
        <v>210</v>
      </c>
      <c r="C27" s="19">
        <v>6</v>
      </c>
      <c r="D27" s="19">
        <v>0</v>
      </c>
      <c r="E27" s="19">
        <v>46</v>
      </c>
      <c r="F27" s="19">
        <v>0</v>
      </c>
      <c r="G27" s="19">
        <v>374</v>
      </c>
      <c r="H27" s="19">
        <v>201</v>
      </c>
      <c r="I27" s="19">
        <v>279</v>
      </c>
      <c r="J27" s="19">
        <v>195</v>
      </c>
      <c r="K27" s="19">
        <v>130</v>
      </c>
      <c r="L27" s="19">
        <v>39</v>
      </c>
      <c r="M27" s="19">
        <v>52</v>
      </c>
      <c r="N27" s="19">
        <v>21</v>
      </c>
      <c r="O27" s="19">
        <v>9</v>
      </c>
      <c r="P27" s="19">
        <v>23</v>
      </c>
      <c r="Q27" s="19">
        <v>896</v>
      </c>
      <c r="R27" s="19">
        <v>479</v>
      </c>
      <c r="S27" s="19">
        <v>56</v>
      </c>
      <c r="T27" s="19">
        <v>13</v>
      </c>
      <c r="U27" s="19">
        <v>9</v>
      </c>
      <c r="V27" s="19">
        <v>3</v>
      </c>
      <c r="W27" s="19">
        <v>180</v>
      </c>
      <c r="X27" s="19">
        <v>24</v>
      </c>
      <c r="Y27" s="19">
        <v>27</v>
      </c>
      <c r="Z27" s="19">
        <v>0</v>
      </c>
      <c r="AA27" s="19">
        <v>183</v>
      </c>
      <c r="AB27" s="19">
        <v>19</v>
      </c>
      <c r="AC27" s="19">
        <v>232</v>
      </c>
      <c r="AD27" s="19">
        <v>39</v>
      </c>
      <c r="AE27" s="19">
        <v>18</v>
      </c>
      <c r="AF27" s="19">
        <v>13</v>
      </c>
      <c r="AG27" s="19">
        <v>21</v>
      </c>
      <c r="AH27" s="19">
        <v>6</v>
      </c>
      <c r="AI27" s="19">
        <v>726</v>
      </c>
      <c r="AJ27" s="19">
        <v>117</v>
      </c>
    </row>
    <row r="28" spans="2:36" ht="20.100000000000001" customHeight="1" thickBot="1" x14ac:dyDescent="0.25">
      <c r="B28" s="4" t="s">
        <v>211</v>
      </c>
      <c r="C28" s="19">
        <v>33</v>
      </c>
      <c r="D28" s="19">
        <v>0</v>
      </c>
      <c r="E28" s="19">
        <v>12</v>
      </c>
      <c r="F28" s="19">
        <v>6</v>
      </c>
      <c r="G28" s="19">
        <v>440</v>
      </c>
      <c r="H28" s="19">
        <v>94</v>
      </c>
      <c r="I28" s="19">
        <v>404</v>
      </c>
      <c r="J28" s="19">
        <v>94</v>
      </c>
      <c r="K28" s="19">
        <v>20</v>
      </c>
      <c r="L28" s="19">
        <v>0</v>
      </c>
      <c r="M28" s="19">
        <v>97</v>
      </c>
      <c r="N28" s="19">
        <v>1</v>
      </c>
      <c r="O28" s="19">
        <v>100</v>
      </c>
      <c r="P28" s="19">
        <v>1</v>
      </c>
      <c r="Q28" s="19">
        <v>1106</v>
      </c>
      <c r="R28" s="19">
        <v>196</v>
      </c>
      <c r="S28" s="19">
        <v>72</v>
      </c>
      <c r="T28" s="19">
        <v>0</v>
      </c>
      <c r="U28" s="19">
        <v>2</v>
      </c>
      <c r="V28" s="19">
        <v>15</v>
      </c>
      <c r="W28" s="19">
        <v>69</v>
      </c>
      <c r="X28" s="19">
        <v>16</v>
      </c>
      <c r="Y28" s="19">
        <v>0</v>
      </c>
      <c r="Z28" s="19">
        <v>16</v>
      </c>
      <c r="AA28" s="19">
        <v>47</v>
      </c>
      <c r="AB28" s="19">
        <v>1</v>
      </c>
      <c r="AC28" s="19">
        <v>179</v>
      </c>
      <c r="AD28" s="19">
        <v>1</v>
      </c>
      <c r="AE28" s="19">
        <v>0</v>
      </c>
      <c r="AF28" s="19">
        <v>0</v>
      </c>
      <c r="AG28" s="19">
        <v>55</v>
      </c>
      <c r="AH28" s="19">
        <v>0</v>
      </c>
      <c r="AI28" s="19">
        <v>424</v>
      </c>
      <c r="AJ28" s="19">
        <v>49</v>
      </c>
    </row>
    <row r="29" spans="2:36" ht="20.100000000000001" customHeight="1" thickBot="1" x14ac:dyDescent="0.25">
      <c r="B29" s="5" t="s">
        <v>212</v>
      </c>
      <c r="C29" s="27">
        <v>8</v>
      </c>
      <c r="D29" s="27">
        <v>7</v>
      </c>
      <c r="E29" s="27">
        <v>14</v>
      </c>
      <c r="F29" s="27">
        <v>0</v>
      </c>
      <c r="G29" s="27">
        <v>280</v>
      </c>
      <c r="H29" s="27">
        <v>27</v>
      </c>
      <c r="I29" s="27">
        <v>169</v>
      </c>
      <c r="J29" s="27">
        <v>15</v>
      </c>
      <c r="K29" s="27">
        <v>25</v>
      </c>
      <c r="L29" s="27">
        <v>4</v>
      </c>
      <c r="M29" s="27">
        <v>95</v>
      </c>
      <c r="N29" s="27">
        <v>11</v>
      </c>
      <c r="O29" s="27">
        <v>16</v>
      </c>
      <c r="P29" s="27">
        <v>1</v>
      </c>
      <c r="Q29" s="27">
        <v>607</v>
      </c>
      <c r="R29" s="27">
        <v>65</v>
      </c>
      <c r="S29" s="27">
        <v>46</v>
      </c>
      <c r="T29" s="27">
        <v>0</v>
      </c>
      <c r="U29" s="27">
        <v>9</v>
      </c>
      <c r="V29" s="27">
        <v>0</v>
      </c>
      <c r="W29" s="27">
        <v>16</v>
      </c>
      <c r="X29" s="27">
        <v>6</v>
      </c>
      <c r="Y29" s="27">
        <v>0</v>
      </c>
      <c r="Z29" s="27">
        <v>0</v>
      </c>
      <c r="AA29" s="27">
        <v>37</v>
      </c>
      <c r="AB29" s="27">
        <v>0</v>
      </c>
      <c r="AC29" s="27">
        <v>47</v>
      </c>
      <c r="AD29" s="27">
        <v>3</v>
      </c>
      <c r="AE29" s="27">
        <v>5</v>
      </c>
      <c r="AF29" s="27">
        <v>0</v>
      </c>
      <c r="AG29" s="27">
        <v>12</v>
      </c>
      <c r="AH29" s="27">
        <v>0</v>
      </c>
      <c r="AI29" s="27">
        <v>172</v>
      </c>
      <c r="AJ29" s="27">
        <v>9</v>
      </c>
    </row>
    <row r="30" spans="2:36" ht="20.100000000000001" customHeight="1" thickBot="1" x14ac:dyDescent="0.25">
      <c r="B30" s="6" t="s">
        <v>213</v>
      </c>
      <c r="C30" s="29">
        <v>1</v>
      </c>
      <c r="D30" s="29">
        <v>0</v>
      </c>
      <c r="E30" s="29">
        <v>33</v>
      </c>
      <c r="F30" s="29">
        <v>0</v>
      </c>
      <c r="G30" s="29">
        <v>84</v>
      </c>
      <c r="H30" s="29">
        <v>11</v>
      </c>
      <c r="I30" s="29">
        <v>75</v>
      </c>
      <c r="J30" s="29">
        <v>11</v>
      </c>
      <c r="K30" s="29">
        <v>5</v>
      </c>
      <c r="L30" s="29">
        <v>0</v>
      </c>
      <c r="M30" s="29">
        <v>1</v>
      </c>
      <c r="N30" s="29">
        <v>0</v>
      </c>
      <c r="O30" s="29">
        <v>2</v>
      </c>
      <c r="P30" s="29">
        <v>0</v>
      </c>
      <c r="Q30" s="29">
        <v>201</v>
      </c>
      <c r="R30" s="29">
        <v>22</v>
      </c>
      <c r="S30" s="29">
        <v>17</v>
      </c>
      <c r="T30" s="29">
        <v>0</v>
      </c>
      <c r="U30" s="29">
        <v>0</v>
      </c>
      <c r="V30" s="29">
        <v>0</v>
      </c>
      <c r="W30" s="29">
        <v>10</v>
      </c>
      <c r="X30" s="29">
        <v>3</v>
      </c>
      <c r="Y30" s="29">
        <v>3</v>
      </c>
      <c r="Z30" s="29">
        <v>0</v>
      </c>
      <c r="AA30" s="29">
        <v>3</v>
      </c>
      <c r="AB30" s="29">
        <v>0</v>
      </c>
      <c r="AC30" s="29">
        <v>17</v>
      </c>
      <c r="AD30" s="29">
        <v>3</v>
      </c>
      <c r="AE30" s="29">
        <v>0</v>
      </c>
      <c r="AF30" s="29">
        <v>0</v>
      </c>
      <c r="AG30" s="29">
        <v>3</v>
      </c>
      <c r="AH30" s="29">
        <v>0</v>
      </c>
      <c r="AI30" s="29">
        <v>53</v>
      </c>
      <c r="AJ30" s="29">
        <v>6</v>
      </c>
    </row>
    <row r="31" spans="2:36" ht="20.100000000000001" customHeight="1" thickBot="1" x14ac:dyDescent="0.25">
      <c r="B31" s="4" t="s">
        <v>214</v>
      </c>
      <c r="C31" s="29">
        <v>9</v>
      </c>
      <c r="D31" s="29">
        <v>2</v>
      </c>
      <c r="E31" s="29">
        <v>14</v>
      </c>
      <c r="F31" s="29">
        <v>0</v>
      </c>
      <c r="G31" s="29">
        <v>318</v>
      </c>
      <c r="H31" s="29">
        <v>3</v>
      </c>
      <c r="I31" s="29">
        <v>333</v>
      </c>
      <c r="J31" s="29">
        <v>15</v>
      </c>
      <c r="K31" s="29">
        <v>23</v>
      </c>
      <c r="L31" s="29">
        <v>1</v>
      </c>
      <c r="M31" s="29">
        <v>12</v>
      </c>
      <c r="N31" s="29">
        <v>0</v>
      </c>
      <c r="O31" s="29">
        <v>9</v>
      </c>
      <c r="P31" s="29">
        <v>0</v>
      </c>
      <c r="Q31" s="29">
        <v>718</v>
      </c>
      <c r="R31" s="29">
        <v>21</v>
      </c>
      <c r="S31" s="29">
        <v>50</v>
      </c>
      <c r="T31" s="29">
        <v>0</v>
      </c>
      <c r="U31" s="29">
        <v>2</v>
      </c>
      <c r="V31" s="29">
        <v>0</v>
      </c>
      <c r="W31" s="29">
        <v>53</v>
      </c>
      <c r="X31" s="29">
        <v>1</v>
      </c>
      <c r="Y31" s="29">
        <v>0</v>
      </c>
      <c r="Z31" s="29">
        <v>1</v>
      </c>
      <c r="AA31" s="29">
        <v>29</v>
      </c>
      <c r="AB31" s="29">
        <v>1</v>
      </c>
      <c r="AC31" s="29">
        <v>123</v>
      </c>
      <c r="AD31" s="29">
        <v>1</v>
      </c>
      <c r="AE31" s="29">
        <v>0</v>
      </c>
      <c r="AF31" s="29">
        <v>0</v>
      </c>
      <c r="AG31" s="29">
        <v>5</v>
      </c>
      <c r="AH31" s="29">
        <v>1</v>
      </c>
      <c r="AI31" s="29">
        <v>262</v>
      </c>
      <c r="AJ31" s="29">
        <v>5</v>
      </c>
    </row>
    <row r="32" spans="2:36" ht="20.100000000000001" customHeight="1" thickBot="1" x14ac:dyDescent="0.25">
      <c r="B32" s="4" t="s">
        <v>215</v>
      </c>
      <c r="C32" s="28">
        <v>5</v>
      </c>
      <c r="D32" s="28">
        <v>0</v>
      </c>
      <c r="E32" s="28">
        <v>14</v>
      </c>
      <c r="F32" s="28">
        <v>0</v>
      </c>
      <c r="G32" s="28">
        <v>165</v>
      </c>
      <c r="H32" s="28">
        <v>25</v>
      </c>
      <c r="I32" s="28">
        <v>168</v>
      </c>
      <c r="J32" s="28">
        <v>24</v>
      </c>
      <c r="K32" s="28">
        <v>4</v>
      </c>
      <c r="L32" s="28">
        <v>0</v>
      </c>
      <c r="M32" s="28">
        <v>6</v>
      </c>
      <c r="N32" s="28">
        <v>0</v>
      </c>
      <c r="O32" s="28">
        <v>5</v>
      </c>
      <c r="P32" s="28">
        <v>5</v>
      </c>
      <c r="Q32" s="28">
        <v>367</v>
      </c>
      <c r="R32" s="28">
        <v>54</v>
      </c>
      <c r="S32" s="28">
        <v>8</v>
      </c>
      <c r="T32" s="28">
        <v>0</v>
      </c>
      <c r="U32" s="28">
        <v>6</v>
      </c>
      <c r="V32" s="28">
        <v>1</v>
      </c>
      <c r="W32" s="28">
        <v>23</v>
      </c>
      <c r="X32" s="28">
        <v>7</v>
      </c>
      <c r="Y32" s="28">
        <v>1</v>
      </c>
      <c r="Z32" s="28">
        <v>1</v>
      </c>
      <c r="AA32" s="28">
        <v>8</v>
      </c>
      <c r="AB32" s="28">
        <v>0</v>
      </c>
      <c r="AC32" s="28">
        <v>31</v>
      </c>
      <c r="AD32" s="28">
        <v>4</v>
      </c>
      <c r="AE32" s="28">
        <v>1</v>
      </c>
      <c r="AF32" s="28">
        <v>0</v>
      </c>
      <c r="AG32" s="28">
        <v>29</v>
      </c>
      <c r="AH32" s="28">
        <v>10</v>
      </c>
      <c r="AI32" s="28">
        <v>107</v>
      </c>
      <c r="AJ32" s="28">
        <v>23</v>
      </c>
    </row>
    <row r="33" spans="2:36" ht="20.100000000000001" customHeight="1" thickBot="1" x14ac:dyDescent="0.25">
      <c r="B33" s="4" t="s">
        <v>216</v>
      </c>
      <c r="C33" s="19">
        <v>13</v>
      </c>
      <c r="D33" s="19">
        <v>5</v>
      </c>
      <c r="E33" s="19">
        <v>5</v>
      </c>
      <c r="F33" s="19">
        <v>0</v>
      </c>
      <c r="G33" s="19">
        <v>84</v>
      </c>
      <c r="H33" s="19">
        <v>0</v>
      </c>
      <c r="I33" s="19">
        <v>83</v>
      </c>
      <c r="J33" s="19">
        <v>0</v>
      </c>
      <c r="K33" s="19">
        <v>0</v>
      </c>
      <c r="L33" s="19">
        <v>0</v>
      </c>
      <c r="M33" s="19">
        <v>17</v>
      </c>
      <c r="N33" s="19">
        <v>0</v>
      </c>
      <c r="O33" s="19">
        <v>16</v>
      </c>
      <c r="P33" s="19">
        <v>13</v>
      </c>
      <c r="Q33" s="19">
        <v>218</v>
      </c>
      <c r="R33" s="19">
        <v>18</v>
      </c>
      <c r="S33" s="19">
        <v>14</v>
      </c>
      <c r="T33" s="19">
        <v>0</v>
      </c>
      <c r="U33" s="19">
        <v>0</v>
      </c>
      <c r="V33" s="19">
        <v>0</v>
      </c>
      <c r="W33" s="19">
        <v>11</v>
      </c>
      <c r="X33" s="19">
        <v>1</v>
      </c>
      <c r="Y33" s="19">
        <v>0</v>
      </c>
      <c r="Z33" s="19">
        <v>0</v>
      </c>
      <c r="AA33" s="19">
        <v>7</v>
      </c>
      <c r="AB33" s="19">
        <v>0</v>
      </c>
      <c r="AC33" s="19">
        <v>19</v>
      </c>
      <c r="AD33" s="19">
        <v>1</v>
      </c>
      <c r="AE33" s="19">
        <v>0</v>
      </c>
      <c r="AF33" s="19">
        <v>0</v>
      </c>
      <c r="AG33" s="19">
        <v>10</v>
      </c>
      <c r="AH33" s="19">
        <v>0</v>
      </c>
      <c r="AI33" s="19">
        <v>61</v>
      </c>
      <c r="AJ33" s="19">
        <v>2</v>
      </c>
    </row>
    <row r="34" spans="2:36" ht="20.100000000000001" customHeight="1" thickBot="1" x14ac:dyDescent="0.25">
      <c r="B34" s="4" t="s">
        <v>217</v>
      </c>
      <c r="C34" s="19">
        <v>0</v>
      </c>
      <c r="D34" s="19">
        <v>9</v>
      </c>
      <c r="E34" s="19">
        <v>20</v>
      </c>
      <c r="F34" s="19">
        <v>5</v>
      </c>
      <c r="G34" s="19">
        <v>20</v>
      </c>
      <c r="H34" s="19">
        <v>127</v>
      </c>
      <c r="I34" s="19">
        <v>21</v>
      </c>
      <c r="J34" s="19">
        <v>116</v>
      </c>
      <c r="K34" s="19">
        <v>0</v>
      </c>
      <c r="L34" s="19">
        <v>3</v>
      </c>
      <c r="M34" s="19">
        <v>7</v>
      </c>
      <c r="N34" s="19">
        <v>10</v>
      </c>
      <c r="O34" s="19">
        <v>0</v>
      </c>
      <c r="P34" s="19">
        <v>27</v>
      </c>
      <c r="Q34" s="19">
        <v>68</v>
      </c>
      <c r="R34" s="19">
        <v>297</v>
      </c>
      <c r="S34" s="19">
        <v>13</v>
      </c>
      <c r="T34" s="19">
        <v>10</v>
      </c>
      <c r="U34" s="19">
        <v>0</v>
      </c>
      <c r="V34" s="19">
        <v>0</v>
      </c>
      <c r="W34" s="19">
        <v>3</v>
      </c>
      <c r="X34" s="19">
        <v>2</v>
      </c>
      <c r="Y34" s="19">
        <v>1</v>
      </c>
      <c r="Z34" s="19">
        <v>0</v>
      </c>
      <c r="AA34" s="19">
        <v>1</v>
      </c>
      <c r="AB34" s="19">
        <v>0</v>
      </c>
      <c r="AC34" s="19">
        <v>15</v>
      </c>
      <c r="AD34" s="19">
        <v>11</v>
      </c>
      <c r="AE34" s="19">
        <v>0</v>
      </c>
      <c r="AF34" s="19">
        <v>0</v>
      </c>
      <c r="AG34" s="19">
        <v>0</v>
      </c>
      <c r="AH34" s="19">
        <v>11</v>
      </c>
      <c r="AI34" s="19">
        <v>33</v>
      </c>
      <c r="AJ34" s="19">
        <v>34</v>
      </c>
    </row>
    <row r="35" spans="2:36" ht="20.100000000000001" customHeight="1" thickBot="1" x14ac:dyDescent="0.25">
      <c r="B35" s="4" t="s">
        <v>218</v>
      </c>
      <c r="C35" s="19">
        <v>1</v>
      </c>
      <c r="D35" s="19">
        <v>0</v>
      </c>
      <c r="E35" s="19">
        <v>14</v>
      </c>
      <c r="F35" s="19">
        <v>3</v>
      </c>
      <c r="G35" s="19">
        <v>67</v>
      </c>
      <c r="H35" s="19">
        <v>0</v>
      </c>
      <c r="I35" s="19">
        <v>65</v>
      </c>
      <c r="J35" s="19">
        <v>0</v>
      </c>
      <c r="K35" s="19">
        <v>20</v>
      </c>
      <c r="L35" s="19">
        <v>0</v>
      </c>
      <c r="M35" s="19">
        <v>6</v>
      </c>
      <c r="N35" s="19">
        <v>2</v>
      </c>
      <c r="O35" s="19">
        <v>3</v>
      </c>
      <c r="P35" s="19">
        <v>0</v>
      </c>
      <c r="Q35" s="19">
        <v>176</v>
      </c>
      <c r="R35" s="19">
        <v>5</v>
      </c>
      <c r="S35" s="19">
        <v>4</v>
      </c>
      <c r="T35" s="19">
        <v>5</v>
      </c>
      <c r="U35" s="19">
        <v>3</v>
      </c>
      <c r="V35" s="19">
        <v>0</v>
      </c>
      <c r="W35" s="19">
        <v>6</v>
      </c>
      <c r="X35" s="19">
        <v>5</v>
      </c>
      <c r="Y35" s="19">
        <v>1</v>
      </c>
      <c r="Z35" s="19">
        <v>0</v>
      </c>
      <c r="AA35" s="19">
        <v>5</v>
      </c>
      <c r="AB35" s="19">
        <v>5</v>
      </c>
      <c r="AC35" s="19">
        <v>10</v>
      </c>
      <c r="AD35" s="19">
        <v>5</v>
      </c>
      <c r="AE35" s="19">
        <v>0</v>
      </c>
      <c r="AF35" s="19">
        <v>0</v>
      </c>
      <c r="AG35" s="19">
        <v>0</v>
      </c>
      <c r="AH35" s="19">
        <v>0</v>
      </c>
      <c r="AI35" s="19">
        <v>29</v>
      </c>
      <c r="AJ35" s="19">
        <v>20</v>
      </c>
    </row>
    <row r="36" spans="2:36" ht="20.100000000000001" customHeight="1" thickBot="1" x14ac:dyDescent="0.25">
      <c r="B36" s="4" t="s">
        <v>219</v>
      </c>
      <c r="C36" s="19">
        <v>11</v>
      </c>
      <c r="D36" s="19">
        <v>0</v>
      </c>
      <c r="E36" s="19">
        <v>4</v>
      </c>
      <c r="F36" s="19">
        <v>0</v>
      </c>
      <c r="G36" s="19">
        <v>80</v>
      </c>
      <c r="H36" s="19">
        <v>0</v>
      </c>
      <c r="I36" s="19">
        <v>80</v>
      </c>
      <c r="J36" s="19">
        <v>0</v>
      </c>
      <c r="K36" s="19">
        <v>0</v>
      </c>
      <c r="L36" s="19">
        <v>0</v>
      </c>
      <c r="M36" s="19">
        <v>16</v>
      </c>
      <c r="N36" s="19">
        <v>0</v>
      </c>
      <c r="O36" s="19">
        <v>6</v>
      </c>
      <c r="P36" s="19">
        <v>0</v>
      </c>
      <c r="Q36" s="19">
        <v>197</v>
      </c>
      <c r="R36" s="19">
        <v>0</v>
      </c>
      <c r="S36" s="19">
        <v>6</v>
      </c>
      <c r="T36" s="19">
        <v>0</v>
      </c>
      <c r="U36" s="19">
        <v>1</v>
      </c>
      <c r="V36" s="19">
        <v>0</v>
      </c>
      <c r="W36" s="19">
        <v>10</v>
      </c>
      <c r="X36" s="19">
        <v>0</v>
      </c>
      <c r="Y36" s="19">
        <v>0</v>
      </c>
      <c r="Z36" s="19">
        <v>0</v>
      </c>
      <c r="AA36" s="19">
        <v>1</v>
      </c>
      <c r="AB36" s="19">
        <v>0</v>
      </c>
      <c r="AC36" s="19">
        <v>11</v>
      </c>
      <c r="AD36" s="19">
        <v>0</v>
      </c>
      <c r="AE36" s="19">
        <v>0</v>
      </c>
      <c r="AF36" s="19">
        <v>0</v>
      </c>
      <c r="AG36" s="19">
        <v>3</v>
      </c>
      <c r="AH36" s="19">
        <v>0</v>
      </c>
      <c r="AI36" s="19">
        <v>32</v>
      </c>
      <c r="AJ36" s="19">
        <v>0</v>
      </c>
    </row>
    <row r="37" spans="2:36" ht="20.100000000000001" customHeight="1" thickBot="1" x14ac:dyDescent="0.25">
      <c r="B37" s="4" t="s">
        <v>220</v>
      </c>
      <c r="C37" s="19">
        <v>15</v>
      </c>
      <c r="D37" s="19">
        <v>1</v>
      </c>
      <c r="E37" s="19">
        <v>150</v>
      </c>
      <c r="F37" s="19">
        <v>0</v>
      </c>
      <c r="G37" s="19">
        <v>222</v>
      </c>
      <c r="H37" s="19">
        <v>0</v>
      </c>
      <c r="I37" s="19">
        <v>222</v>
      </c>
      <c r="J37" s="19">
        <v>0</v>
      </c>
      <c r="K37" s="19">
        <v>80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689</v>
      </c>
      <c r="R37" s="19">
        <v>1</v>
      </c>
      <c r="S37" s="19">
        <v>62</v>
      </c>
      <c r="T37" s="19">
        <v>0</v>
      </c>
      <c r="U37" s="19">
        <v>0</v>
      </c>
      <c r="V37" s="19">
        <v>0</v>
      </c>
      <c r="W37" s="19">
        <v>8</v>
      </c>
      <c r="X37" s="19">
        <v>0</v>
      </c>
      <c r="Y37" s="19">
        <v>1</v>
      </c>
      <c r="Z37" s="19">
        <v>0</v>
      </c>
      <c r="AA37" s="19">
        <v>3</v>
      </c>
      <c r="AB37" s="19">
        <v>0</v>
      </c>
      <c r="AC37" s="19">
        <v>52</v>
      </c>
      <c r="AD37" s="19">
        <v>0</v>
      </c>
      <c r="AE37" s="19">
        <v>0</v>
      </c>
      <c r="AF37" s="19">
        <v>0</v>
      </c>
      <c r="AG37" s="19">
        <v>2</v>
      </c>
      <c r="AH37" s="19">
        <v>0</v>
      </c>
      <c r="AI37" s="19">
        <v>128</v>
      </c>
      <c r="AJ37" s="19">
        <v>0</v>
      </c>
    </row>
    <row r="38" spans="2:36" ht="20.100000000000001" customHeight="1" thickBot="1" x14ac:dyDescent="0.25">
      <c r="B38" s="4" t="s">
        <v>221</v>
      </c>
      <c r="C38" s="19">
        <v>1</v>
      </c>
      <c r="D38" s="19">
        <v>1</v>
      </c>
      <c r="E38" s="19">
        <v>0</v>
      </c>
      <c r="F38" s="19">
        <v>0</v>
      </c>
      <c r="G38" s="19">
        <v>115</v>
      </c>
      <c r="H38" s="19">
        <v>3</v>
      </c>
      <c r="I38" s="19">
        <v>116</v>
      </c>
      <c r="J38" s="19">
        <v>1</v>
      </c>
      <c r="K38" s="19">
        <v>4</v>
      </c>
      <c r="L38" s="19">
        <v>0</v>
      </c>
      <c r="M38" s="19">
        <v>0</v>
      </c>
      <c r="N38" s="19">
        <v>0</v>
      </c>
      <c r="O38" s="19">
        <v>1</v>
      </c>
      <c r="P38" s="19">
        <v>0</v>
      </c>
      <c r="Q38" s="19">
        <v>237</v>
      </c>
      <c r="R38" s="19">
        <v>5</v>
      </c>
      <c r="S38" s="19">
        <v>12</v>
      </c>
      <c r="T38" s="19">
        <v>0</v>
      </c>
      <c r="U38" s="19">
        <v>0</v>
      </c>
      <c r="V38" s="19">
        <v>0</v>
      </c>
      <c r="W38" s="19">
        <v>13</v>
      </c>
      <c r="X38" s="19">
        <v>0</v>
      </c>
      <c r="Y38" s="19">
        <v>0</v>
      </c>
      <c r="Z38" s="19">
        <v>0</v>
      </c>
      <c r="AA38" s="19">
        <v>10</v>
      </c>
      <c r="AB38" s="19">
        <v>0</v>
      </c>
      <c r="AC38" s="19">
        <v>13</v>
      </c>
      <c r="AD38" s="19">
        <v>0</v>
      </c>
      <c r="AE38" s="19">
        <v>0</v>
      </c>
      <c r="AF38" s="19">
        <v>0</v>
      </c>
      <c r="AG38" s="19">
        <v>1</v>
      </c>
      <c r="AH38" s="19">
        <v>0</v>
      </c>
      <c r="AI38" s="19">
        <v>49</v>
      </c>
      <c r="AJ38" s="19">
        <v>0</v>
      </c>
    </row>
    <row r="39" spans="2:36" ht="20.100000000000001" customHeight="1" thickBot="1" x14ac:dyDescent="0.25">
      <c r="B39" s="4" t="s">
        <v>222</v>
      </c>
      <c r="C39" s="19">
        <v>13</v>
      </c>
      <c r="D39" s="19">
        <v>0</v>
      </c>
      <c r="E39" s="19">
        <v>76</v>
      </c>
      <c r="F39" s="19">
        <v>2</v>
      </c>
      <c r="G39" s="19">
        <v>271</v>
      </c>
      <c r="H39" s="19">
        <v>2</v>
      </c>
      <c r="I39" s="19">
        <v>241</v>
      </c>
      <c r="J39" s="19">
        <v>0</v>
      </c>
      <c r="K39" s="19">
        <v>17</v>
      </c>
      <c r="L39" s="19">
        <v>0</v>
      </c>
      <c r="M39" s="19">
        <v>264</v>
      </c>
      <c r="N39" s="19">
        <v>2</v>
      </c>
      <c r="O39" s="19">
        <v>21</v>
      </c>
      <c r="P39" s="19">
        <v>0</v>
      </c>
      <c r="Q39" s="19">
        <v>903</v>
      </c>
      <c r="R39" s="19">
        <v>6</v>
      </c>
      <c r="S39" s="19">
        <v>69</v>
      </c>
      <c r="T39" s="19">
        <v>0</v>
      </c>
      <c r="U39" s="19">
        <v>4</v>
      </c>
      <c r="V39" s="19">
        <v>0</v>
      </c>
      <c r="W39" s="19">
        <v>84</v>
      </c>
      <c r="X39" s="19">
        <v>0</v>
      </c>
      <c r="Y39" s="19">
        <v>3</v>
      </c>
      <c r="Z39" s="19">
        <v>0</v>
      </c>
      <c r="AA39" s="19">
        <v>67</v>
      </c>
      <c r="AB39" s="19">
        <v>0</v>
      </c>
      <c r="AC39" s="19">
        <v>103</v>
      </c>
      <c r="AD39" s="19">
        <v>0</v>
      </c>
      <c r="AE39" s="19">
        <v>1</v>
      </c>
      <c r="AF39" s="19">
        <v>0</v>
      </c>
      <c r="AG39" s="19">
        <v>11</v>
      </c>
      <c r="AH39" s="19">
        <v>0</v>
      </c>
      <c r="AI39" s="19">
        <v>342</v>
      </c>
      <c r="AJ39" s="19">
        <v>0</v>
      </c>
    </row>
    <row r="40" spans="2:36" ht="20.100000000000001" customHeight="1" thickBot="1" x14ac:dyDescent="0.25">
      <c r="B40" s="4" t="s">
        <v>223</v>
      </c>
      <c r="C40" s="19">
        <v>12</v>
      </c>
      <c r="D40" s="19">
        <v>0</v>
      </c>
      <c r="E40" s="19">
        <v>12</v>
      </c>
      <c r="F40" s="19">
        <v>1</v>
      </c>
      <c r="G40" s="19">
        <v>361</v>
      </c>
      <c r="H40" s="19">
        <v>13</v>
      </c>
      <c r="I40" s="19">
        <v>342</v>
      </c>
      <c r="J40" s="19">
        <v>12</v>
      </c>
      <c r="K40" s="19">
        <v>8</v>
      </c>
      <c r="L40" s="19">
        <v>1</v>
      </c>
      <c r="M40" s="19">
        <v>212</v>
      </c>
      <c r="N40" s="19">
        <v>2</v>
      </c>
      <c r="O40" s="19">
        <v>125</v>
      </c>
      <c r="P40" s="19">
        <v>2</v>
      </c>
      <c r="Q40" s="19">
        <v>1072</v>
      </c>
      <c r="R40" s="19">
        <v>31</v>
      </c>
      <c r="S40" s="19">
        <v>74</v>
      </c>
      <c r="T40" s="19">
        <v>0</v>
      </c>
      <c r="U40" s="19">
        <v>1</v>
      </c>
      <c r="V40" s="19">
        <v>0</v>
      </c>
      <c r="W40" s="19">
        <v>72</v>
      </c>
      <c r="X40" s="19">
        <v>0</v>
      </c>
      <c r="Y40" s="19">
        <v>1</v>
      </c>
      <c r="Z40" s="19">
        <v>0</v>
      </c>
      <c r="AA40" s="19">
        <v>26</v>
      </c>
      <c r="AB40" s="19">
        <v>0</v>
      </c>
      <c r="AC40" s="19">
        <v>86</v>
      </c>
      <c r="AD40" s="19">
        <v>0</v>
      </c>
      <c r="AE40" s="19">
        <v>1</v>
      </c>
      <c r="AF40" s="19">
        <v>0</v>
      </c>
      <c r="AG40" s="19">
        <v>43</v>
      </c>
      <c r="AH40" s="19">
        <v>0</v>
      </c>
      <c r="AI40" s="19">
        <v>304</v>
      </c>
      <c r="AJ40" s="19">
        <v>0</v>
      </c>
    </row>
    <row r="41" spans="2:36" ht="20.100000000000001" customHeight="1" thickBot="1" x14ac:dyDescent="0.25">
      <c r="B41" s="4" t="s">
        <v>224</v>
      </c>
      <c r="C41" s="19">
        <v>3</v>
      </c>
      <c r="D41" s="19">
        <v>0</v>
      </c>
      <c r="E41" s="19">
        <v>22</v>
      </c>
      <c r="F41" s="19">
        <v>0</v>
      </c>
      <c r="G41" s="19">
        <v>85</v>
      </c>
      <c r="H41" s="19">
        <v>24</v>
      </c>
      <c r="I41" s="19">
        <v>92</v>
      </c>
      <c r="J41" s="19">
        <v>25</v>
      </c>
      <c r="K41" s="19">
        <v>1</v>
      </c>
      <c r="L41" s="19">
        <v>0</v>
      </c>
      <c r="M41" s="19">
        <v>21</v>
      </c>
      <c r="N41" s="19">
        <v>10</v>
      </c>
      <c r="O41" s="19">
        <v>1</v>
      </c>
      <c r="P41" s="19">
        <v>0</v>
      </c>
      <c r="Q41" s="19">
        <v>225</v>
      </c>
      <c r="R41" s="19">
        <v>59</v>
      </c>
      <c r="S41" s="19">
        <v>18</v>
      </c>
      <c r="T41" s="19">
        <v>0</v>
      </c>
      <c r="U41" s="19">
        <v>0</v>
      </c>
      <c r="V41" s="19">
        <v>0</v>
      </c>
      <c r="W41" s="19">
        <v>24</v>
      </c>
      <c r="X41" s="19">
        <v>0</v>
      </c>
      <c r="Y41" s="19">
        <v>5</v>
      </c>
      <c r="Z41" s="19">
        <v>0</v>
      </c>
      <c r="AA41" s="19">
        <v>15</v>
      </c>
      <c r="AB41" s="19">
        <v>1</v>
      </c>
      <c r="AC41" s="19">
        <v>28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90</v>
      </c>
      <c r="AJ41" s="19">
        <v>1</v>
      </c>
    </row>
    <row r="42" spans="2:36" ht="20.100000000000001" customHeight="1" thickBot="1" x14ac:dyDescent="0.25">
      <c r="B42" s="4" t="s">
        <v>225</v>
      </c>
      <c r="C42" s="19">
        <v>0</v>
      </c>
      <c r="D42" s="19">
        <v>0</v>
      </c>
      <c r="E42" s="19">
        <v>0</v>
      </c>
      <c r="F42" s="19">
        <v>0</v>
      </c>
      <c r="G42" s="19">
        <v>130</v>
      </c>
      <c r="H42" s="19">
        <v>0</v>
      </c>
      <c r="I42" s="19">
        <v>136</v>
      </c>
      <c r="J42" s="19">
        <v>0</v>
      </c>
      <c r="K42" s="19">
        <v>5</v>
      </c>
      <c r="L42" s="19">
        <v>0</v>
      </c>
      <c r="M42" s="19">
        <v>0</v>
      </c>
      <c r="N42" s="19">
        <v>0</v>
      </c>
      <c r="O42" s="19">
        <v>2</v>
      </c>
      <c r="P42" s="19">
        <v>0</v>
      </c>
      <c r="Q42" s="19">
        <v>273</v>
      </c>
      <c r="R42" s="19">
        <v>0</v>
      </c>
      <c r="S42" s="19">
        <v>42</v>
      </c>
      <c r="T42" s="19">
        <v>0</v>
      </c>
      <c r="U42" s="19">
        <v>0</v>
      </c>
      <c r="V42" s="19">
        <v>0</v>
      </c>
      <c r="W42" s="19">
        <v>1</v>
      </c>
      <c r="X42" s="19">
        <v>0</v>
      </c>
      <c r="Y42" s="19">
        <v>0</v>
      </c>
      <c r="Z42" s="19">
        <v>0</v>
      </c>
      <c r="AA42" s="19">
        <v>5</v>
      </c>
      <c r="AB42" s="19">
        <v>0</v>
      </c>
      <c r="AC42" s="19">
        <v>45</v>
      </c>
      <c r="AD42" s="19">
        <v>0</v>
      </c>
      <c r="AE42" s="19">
        <v>0</v>
      </c>
      <c r="AF42" s="19">
        <v>0</v>
      </c>
      <c r="AG42" s="19">
        <v>39</v>
      </c>
      <c r="AH42" s="19">
        <v>0</v>
      </c>
      <c r="AI42" s="19">
        <v>132</v>
      </c>
      <c r="AJ42" s="19">
        <v>0</v>
      </c>
    </row>
    <row r="43" spans="2:36" ht="20.100000000000001" customHeight="1" thickBot="1" x14ac:dyDescent="0.25">
      <c r="B43" s="4" t="s">
        <v>226</v>
      </c>
      <c r="C43" s="19">
        <v>8</v>
      </c>
      <c r="D43" s="19">
        <v>10</v>
      </c>
      <c r="E43" s="19">
        <v>191</v>
      </c>
      <c r="F43" s="19">
        <v>0</v>
      </c>
      <c r="G43" s="19">
        <v>439</v>
      </c>
      <c r="H43" s="19">
        <v>22</v>
      </c>
      <c r="I43" s="19">
        <v>446</v>
      </c>
      <c r="J43" s="19">
        <v>22</v>
      </c>
      <c r="K43" s="19">
        <v>33</v>
      </c>
      <c r="L43" s="19">
        <v>0</v>
      </c>
      <c r="M43" s="19">
        <v>314</v>
      </c>
      <c r="N43" s="19">
        <v>15</v>
      </c>
      <c r="O43" s="19">
        <v>27</v>
      </c>
      <c r="P43" s="19">
        <v>7</v>
      </c>
      <c r="Q43" s="19">
        <v>1458</v>
      </c>
      <c r="R43" s="19">
        <v>76</v>
      </c>
      <c r="S43" s="19">
        <v>105</v>
      </c>
      <c r="T43" s="19">
        <v>8</v>
      </c>
      <c r="U43" s="19">
        <v>4</v>
      </c>
      <c r="V43" s="19">
        <v>5</v>
      </c>
      <c r="W43" s="19">
        <v>43</v>
      </c>
      <c r="X43" s="19">
        <v>8</v>
      </c>
      <c r="Y43" s="19">
        <v>10</v>
      </c>
      <c r="Z43" s="19">
        <v>1</v>
      </c>
      <c r="AA43" s="19">
        <v>21</v>
      </c>
      <c r="AB43" s="19">
        <v>6</v>
      </c>
      <c r="AC43" s="19">
        <v>112</v>
      </c>
      <c r="AD43" s="19">
        <v>8</v>
      </c>
      <c r="AE43" s="19">
        <v>1</v>
      </c>
      <c r="AF43" s="19">
        <v>0</v>
      </c>
      <c r="AG43" s="19">
        <v>53</v>
      </c>
      <c r="AH43" s="19">
        <v>0</v>
      </c>
      <c r="AI43" s="19">
        <v>349</v>
      </c>
      <c r="AJ43" s="19">
        <v>36</v>
      </c>
    </row>
    <row r="44" spans="2:36" ht="20.100000000000001" customHeight="1" thickBot="1" x14ac:dyDescent="0.25">
      <c r="B44" s="4" t="s">
        <v>227</v>
      </c>
      <c r="C44" s="19">
        <v>87</v>
      </c>
      <c r="D44" s="19">
        <v>4</v>
      </c>
      <c r="E44" s="19">
        <v>117</v>
      </c>
      <c r="F44" s="19">
        <v>5</v>
      </c>
      <c r="G44" s="19">
        <v>1532</v>
      </c>
      <c r="H44" s="19">
        <v>38</v>
      </c>
      <c r="I44" s="19">
        <v>1490</v>
      </c>
      <c r="J44" s="19">
        <v>38</v>
      </c>
      <c r="K44" s="19">
        <v>58</v>
      </c>
      <c r="L44" s="19">
        <v>2</v>
      </c>
      <c r="M44" s="19">
        <v>191</v>
      </c>
      <c r="N44" s="19">
        <v>5</v>
      </c>
      <c r="O44" s="19">
        <v>43</v>
      </c>
      <c r="P44" s="19">
        <v>4</v>
      </c>
      <c r="Q44" s="19">
        <v>3518</v>
      </c>
      <c r="R44" s="19">
        <v>96</v>
      </c>
      <c r="S44" s="19">
        <v>257</v>
      </c>
      <c r="T44" s="19">
        <v>5</v>
      </c>
      <c r="U44" s="19">
        <v>13</v>
      </c>
      <c r="V44" s="19">
        <v>0</v>
      </c>
      <c r="W44" s="19">
        <v>275</v>
      </c>
      <c r="X44" s="19">
        <v>9</v>
      </c>
      <c r="Y44" s="19">
        <v>42</v>
      </c>
      <c r="Z44" s="19">
        <v>1</v>
      </c>
      <c r="AA44" s="19">
        <v>210</v>
      </c>
      <c r="AB44" s="19">
        <v>4</v>
      </c>
      <c r="AC44" s="19">
        <v>376</v>
      </c>
      <c r="AD44" s="19">
        <v>3</v>
      </c>
      <c r="AE44" s="19">
        <v>3</v>
      </c>
      <c r="AF44" s="19">
        <v>0</v>
      </c>
      <c r="AG44" s="19">
        <v>98</v>
      </c>
      <c r="AH44" s="19">
        <v>5</v>
      </c>
      <c r="AI44" s="19">
        <v>1274</v>
      </c>
      <c r="AJ44" s="19">
        <v>27</v>
      </c>
    </row>
    <row r="45" spans="2:36" ht="20.100000000000001" customHeight="1" thickBot="1" x14ac:dyDescent="0.25">
      <c r="B45" s="4" t="s">
        <v>228</v>
      </c>
      <c r="C45" s="19">
        <v>0</v>
      </c>
      <c r="D45" s="19">
        <v>1</v>
      </c>
      <c r="E45" s="19">
        <v>0</v>
      </c>
      <c r="F45" s="19">
        <v>0</v>
      </c>
      <c r="G45" s="19">
        <v>203</v>
      </c>
      <c r="H45" s="19">
        <v>17</v>
      </c>
      <c r="I45" s="19">
        <v>210</v>
      </c>
      <c r="J45" s="19">
        <v>16</v>
      </c>
      <c r="K45" s="19">
        <v>17</v>
      </c>
      <c r="L45" s="19">
        <v>0</v>
      </c>
      <c r="M45" s="19">
        <v>46</v>
      </c>
      <c r="N45" s="19">
        <v>0</v>
      </c>
      <c r="O45" s="19">
        <v>1</v>
      </c>
      <c r="P45" s="19">
        <v>0</v>
      </c>
      <c r="Q45" s="19">
        <v>477</v>
      </c>
      <c r="R45" s="19">
        <v>34</v>
      </c>
      <c r="S45" s="19">
        <v>5</v>
      </c>
      <c r="T45" s="19">
        <v>5</v>
      </c>
      <c r="U45" s="19">
        <v>1</v>
      </c>
      <c r="V45" s="19">
        <v>0</v>
      </c>
      <c r="W45" s="19">
        <v>26</v>
      </c>
      <c r="X45" s="19">
        <v>2</v>
      </c>
      <c r="Y45" s="19">
        <v>1</v>
      </c>
      <c r="Z45" s="19">
        <v>0</v>
      </c>
      <c r="AA45" s="19">
        <v>14</v>
      </c>
      <c r="AB45" s="19">
        <v>0</v>
      </c>
      <c r="AC45" s="19">
        <v>19</v>
      </c>
      <c r="AD45" s="19">
        <v>5</v>
      </c>
      <c r="AE45" s="19">
        <v>2</v>
      </c>
      <c r="AF45" s="19">
        <v>0</v>
      </c>
      <c r="AG45" s="19">
        <v>10</v>
      </c>
      <c r="AH45" s="19">
        <v>7</v>
      </c>
      <c r="AI45" s="19">
        <v>78</v>
      </c>
      <c r="AJ45" s="19">
        <v>19</v>
      </c>
    </row>
    <row r="46" spans="2:36" ht="20.100000000000001" customHeight="1" thickBot="1" x14ac:dyDescent="0.25">
      <c r="B46" s="4" t="s">
        <v>229</v>
      </c>
      <c r="C46" s="19">
        <v>17</v>
      </c>
      <c r="D46" s="19">
        <v>0</v>
      </c>
      <c r="E46" s="19">
        <v>2</v>
      </c>
      <c r="F46" s="19">
        <v>1</v>
      </c>
      <c r="G46" s="19">
        <v>215</v>
      </c>
      <c r="H46" s="19">
        <v>46</v>
      </c>
      <c r="I46" s="19">
        <v>230</v>
      </c>
      <c r="J46" s="19">
        <v>46</v>
      </c>
      <c r="K46" s="19">
        <v>0</v>
      </c>
      <c r="L46" s="19">
        <v>0</v>
      </c>
      <c r="M46" s="19">
        <v>115</v>
      </c>
      <c r="N46" s="19">
        <v>1</v>
      </c>
      <c r="O46" s="19">
        <v>33</v>
      </c>
      <c r="P46" s="19">
        <v>1</v>
      </c>
      <c r="Q46" s="19">
        <v>612</v>
      </c>
      <c r="R46" s="19">
        <v>95</v>
      </c>
      <c r="S46" s="19">
        <v>61</v>
      </c>
      <c r="T46" s="19">
        <v>0</v>
      </c>
      <c r="U46" s="19">
        <v>0</v>
      </c>
      <c r="V46" s="19">
        <v>0</v>
      </c>
      <c r="W46" s="19">
        <v>109</v>
      </c>
      <c r="X46" s="19">
        <v>0</v>
      </c>
      <c r="Y46" s="19">
        <v>2</v>
      </c>
      <c r="Z46" s="19">
        <v>0</v>
      </c>
      <c r="AA46" s="19">
        <v>50</v>
      </c>
      <c r="AB46" s="19">
        <v>0</v>
      </c>
      <c r="AC46" s="19">
        <v>85</v>
      </c>
      <c r="AD46" s="19">
        <v>0</v>
      </c>
      <c r="AE46" s="19">
        <v>1</v>
      </c>
      <c r="AF46" s="19">
        <v>0</v>
      </c>
      <c r="AG46" s="19">
        <v>6</v>
      </c>
      <c r="AH46" s="19">
        <v>0</v>
      </c>
      <c r="AI46" s="19">
        <v>314</v>
      </c>
      <c r="AJ46" s="19">
        <v>0</v>
      </c>
    </row>
    <row r="47" spans="2:36" ht="20.100000000000001" customHeight="1" thickBot="1" x14ac:dyDescent="0.25">
      <c r="B47" s="4" t="s">
        <v>230</v>
      </c>
      <c r="C47" s="19">
        <v>28</v>
      </c>
      <c r="D47" s="19">
        <v>5</v>
      </c>
      <c r="E47" s="19">
        <v>40</v>
      </c>
      <c r="F47" s="19">
        <v>2</v>
      </c>
      <c r="G47" s="19">
        <v>392</v>
      </c>
      <c r="H47" s="19">
        <v>74</v>
      </c>
      <c r="I47" s="19">
        <v>397</v>
      </c>
      <c r="J47" s="19">
        <v>74</v>
      </c>
      <c r="K47" s="19">
        <v>35</v>
      </c>
      <c r="L47" s="19">
        <v>2</v>
      </c>
      <c r="M47" s="19">
        <v>113</v>
      </c>
      <c r="N47" s="19">
        <v>2</v>
      </c>
      <c r="O47" s="19">
        <v>33</v>
      </c>
      <c r="P47" s="19">
        <v>0</v>
      </c>
      <c r="Q47" s="19">
        <v>1038</v>
      </c>
      <c r="R47" s="19">
        <v>159</v>
      </c>
      <c r="S47" s="19">
        <v>68</v>
      </c>
      <c r="T47" s="19">
        <v>6</v>
      </c>
      <c r="U47" s="19">
        <v>3</v>
      </c>
      <c r="V47" s="19">
        <v>0</v>
      </c>
      <c r="W47" s="19">
        <v>68</v>
      </c>
      <c r="X47" s="19">
        <v>8</v>
      </c>
      <c r="Y47" s="19">
        <v>0</v>
      </c>
      <c r="Z47" s="19">
        <v>3</v>
      </c>
      <c r="AA47" s="19">
        <v>40</v>
      </c>
      <c r="AB47" s="19">
        <v>6</v>
      </c>
      <c r="AC47" s="19">
        <v>84</v>
      </c>
      <c r="AD47" s="19">
        <v>10</v>
      </c>
      <c r="AE47" s="19">
        <v>16</v>
      </c>
      <c r="AF47" s="19">
        <v>3</v>
      </c>
      <c r="AG47" s="19">
        <v>1</v>
      </c>
      <c r="AH47" s="19">
        <v>0</v>
      </c>
      <c r="AI47" s="19">
        <v>280</v>
      </c>
      <c r="AJ47" s="19">
        <v>36</v>
      </c>
    </row>
    <row r="48" spans="2:36" ht="20.100000000000001" customHeight="1" thickBot="1" x14ac:dyDescent="0.25">
      <c r="B48" s="4" t="s">
        <v>231</v>
      </c>
      <c r="C48" s="19">
        <v>101</v>
      </c>
      <c r="D48" s="19">
        <v>35</v>
      </c>
      <c r="E48" s="19">
        <v>226</v>
      </c>
      <c r="F48" s="19">
        <v>155</v>
      </c>
      <c r="G48" s="19">
        <v>1303</v>
      </c>
      <c r="H48" s="19">
        <v>200</v>
      </c>
      <c r="I48" s="19">
        <v>1273</v>
      </c>
      <c r="J48" s="19">
        <v>177</v>
      </c>
      <c r="K48" s="19">
        <v>43</v>
      </c>
      <c r="L48" s="19">
        <v>0</v>
      </c>
      <c r="M48" s="19">
        <v>316</v>
      </c>
      <c r="N48" s="19">
        <v>150</v>
      </c>
      <c r="O48" s="19">
        <v>543</v>
      </c>
      <c r="P48" s="19">
        <v>3</v>
      </c>
      <c r="Q48" s="19">
        <v>3805</v>
      </c>
      <c r="R48" s="19">
        <v>720</v>
      </c>
      <c r="S48" s="19">
        <v>294</v>
      </c>
      <c r="T48" s="19">
        <v>14</v>
      </c>
      <c r="U48" s="19">
        <v>108</v>
      </c>
      <c r="V48" s="19">
        <v>5</v>
      </c>
      <c r="W48" s="19">
        <v>290</v>
      </c>
      <c r="X48" s="19">
        <v>8</v>
      </c>
      <c r="Y48" s="19">
        <v>21</v>
      </c>
      <c r="Z48" s="19">
        <v>0</v>
      </c>
      <c r="AA48" s="19">
        <v>204</v>
      </c>
      <c r="AB48" s="19">
        <v>1</v>
      </c>
      <c r="AC48" s="19">
        <v>525</v>
      </c>
      <c r="AD48" s="19">
        <v>15</v>
      </c>
      <c r="AE48" s="19">
        <v>4</v>
      </c>
      <c r="AF48" s="19">
        <v>0</v>
      </c>
      <c r="AG48" s="19">
        <v>100</v>
      </c>
      <c r="AH48" s="19">
        <v>0</v>
      </c>
      <c r="AI48" s="19">
        <v>1546</v>
      </c>
      <c r="AJ48" s="19">
        <v>43</v>
      </c>
    </row>
    <row r="49" spans="2:36" ht="20.100000000000001" customHeight="1" thickBot="1" x14ac:dyDescent="0.25">
      <c r="B49" s="4" t="s">
        <v>232</v>
      </c>
      <c r="C49" s="19">
        <v>20</v>
      </c>
      <c r="D49" s="19">
        <v>13</v>
      </c>
      <c r="E49" s="19">
        <v>9</v>
      </c>
      <c r="F49" s="19">
        <v>0</v>
      </c>
      <c r="G49" s="19">
        <v>353</v>
      </c>
      <c r="H49" s="19">
        <v>40</v>
      </c>
      <c r="I49" s="19">
        <v>353</v>
      </c>
      <c r="J49" s="19">
        <v>40</v>
      </c>
      <c r="K49" s="19">
        <v>2</v>
      </c>
      <c r="L49" s="19">
        <v>0</v>
      </c>
      <c r="M49" s="19">
        <v>61</v>
      </c>
      <c r="N49" s="19">
        <v>0</v>
      </c>
      <c r="O49" s="19">
        <v>14</v>
      </c>
      <c r="P49" s="19">
        <v>16</v>
      </c>
      <c r="Q49" s="19">
        <v>812</v>
      </c>
      <c r="R49" s="19">
        <v>109</v>
      </c>
      <c r="S49" s="19">
        <v>70</v>
      </c>
      <c r="T49" s="19">
        <v>0</v>
      </c>
      <c r="U49" s="19">
        <v>0</v>
      </c>
      <c r="V49" s="19">
        <v>0</v>
      </c>
      <c r="W49" s="19">
        <v>125</v>
      </c>
      <c r="X49" s="19">
        <v>0</v>
      </c>
      <c r="Y49" s="19">
        <v>1</v>
      </c>
      <c r="Z49" s="19">
        <v>0</v>
      </c>
      <c r="AA49" s="19">
        <v>124</v>
      </c>
      <c r="AB49" s="19">
        <v>0</v>
      </c>
      <c r="AC49" s="19">
        <v>163</v>
      </c>
      <c r="AD49" s="19">
        <v>0</v>
      </c>
      <c r="AE49" s="19">
        <v>0</v>
      </c>
      <c r="AF49" s="19">
        <v>0</v>
      </c>
      <c r="AG49" s="19">
        <v>24</v>
      </c>
      <c r="AH49" s="19">
        <v>0</v>
      </c>
      <c r="AI49" s="19">
        <v>507</v>
      </c>
      <c r="AJ49" s="19">
        <v>0</v>
      </c>
    </row>
    <row r="50" spans="2:36" ht="20.100000000000001" customHeight="1" thickBot="1" x14ac:dyDescent="0.25">
      <c r="B50" s="4" t="s">
        <v>233</v>
      </c>
      <c r="C50" s="19">
        <v>13</v>
      </c>
      <c r="D50" s="19">
        <v>17</v>
      </c>
      <c r="E50" s="19">
        <v>180</v>
      </c>
      <c r="F50" s="19">
        <v>279</v>
      </c>
      <c r="G50" s="19">
        <v>747</v>
      </c>
      <c r="H50" s="19">
        <v>740</v>
      </c>
      <c r="I50" s="19">
        <v>718</v>
      </c>
      <c r="J50" s="19">
        <v>638</v>
      </c>
      <c r="K50" s="19">
        <v>112</v>
      </c>
      <c r="L50" s="19">
        <v>101</v>
      </c>
      <c r="M50" s="19">
        <v>29</v>
      </c>
      <c r="N50" s="19">
        <v>178</v>
      </c>
      <c r="O50" s="19">
        <v>33</v>
      </c>
      <c r="P50" s="19">
        <v>115</v>
      </c>
      <c r="Q50" s="19">
        <v>1832</v>
      </c>
      <c r="R50" s="19">
        <v>2068</v>
      </c>
      <c r="S50" s="19">
        <v>161</v>
      </c>
      <c r="T50" s="19">
        <v>93</v>
      </c>
      <c r="U50" s="19">
        <v>10</v>
      </c>
      <c r="V50" s="19">
        <v>13</v>
      </c>
      <c r="W50" s="19">
        <v>200</v>
      </c>
      <c r="X50" s="19">
        <v>51</v>
      </c>
      <c r="Y50" s="19">
        <v>14</v>
      </c>
      <c r="Z50" s="19">
        <v>0</v>
      </c>
      <c r="AA50" s="19">
        <v>83</v>
      </c>
      <c r="AB50" s="19">
        <v>18</v>
      </c>
      <c r="AC50" s="19">
        <v>284</v>
      </c>
      <c r="AD50" s="19">
        <v>75</v>
      </c>
      <c r="AE50" s="19">
        <v>31</v>
      </c>
      <c r="AF50" s="19">
        <v>16</v>
      </c>
      <c r="AG50" s="19">
        <v>97</v>
      </c>
      <c r="AH50" s="19">
        <v>18</v>
      </c>
      <c r="AI50" s="19">
        <v>880</v>
      </c>
      <c r="AJ50" s="19">
        <v>284</v>
      </c>
    </row>
    <row r="51" spans="2:36" ht="20.100000000000001" customHeight="1" thickBot="1" x14ac:dyDescent="0.25">
      <c r="B51" s="4" t="s">
        <v>234</v>
      </c>
      <c r="C51" s="19">
        <v>5</v>
      </c>
      <c r="D51" s="19">
        <v>3</v>
      </c>
      <c r="E51" s="19">
        <v>50</v>
      </c>
      <c r="F51" s="19">
        <v>2</v>
      </c>
      <c r="G51" s="19">
        <v>353</v>
      </c>
      <c r="H51" s="19">
        <v>33</v>
      </c>
      <c r="I51" s="19">
        <v>359</v>
      </c>
      <c r="J51" s="19">
        <v>32</v>
      </c>
      <c r="K51" s="19">
        <v>44</v>
      </c>
      <c r="L51" s="19">
        <v>2</v>
      </c>
      <c r="M51" s="19">
        <v>228</v>
      </c>
      <c r="N51" s="19">
        <v>7</v>
      </c>
      <c r="O51" s="19">
        <v>1</v>
      </c>
      <c r="P51" s="19">
        <v>2</v>
      </c>
      <c r="Q51" s="19">
        <v>1040</v>
      </c>
      <c r="R51" s="19">
        <v>81</v>
      </c>
      <c r="S51" s="19">
        <v>90</v>
      </c>
      <c r="T51" s="19">
        <v>0</v>
      </c>
      <c r="U51" s="19">
        <v>0</v>
      </c>
      <c r="V51" s="19">
        <v>0</v>
      </c>
      <c r="W51" s="19">
        <v>25</v>
      </c>
      <c r="X51" s="19">
        <v>0</v>
      </c>
      <c r="Y51" s="19">
        <v>0</v>
      </c>
      <c r="Z51" s="19">
        <v>0</v>
      </c>
      <c r="AA51" s="19">
        <v>82</v>
      </c>
      <c r="AB51" s="19">
        <v>0</v>
      </c>
      <c r="AC51" s="19">
        <v>108</v>
      </c>
      <c r="AD51" s="19">
        <v>0</v>
      </c>
      <c r="AE51" s="19">
        <v>0</v>
      </c>
      <c r="AF51" s="19">
        <v>0</v>
      </c>
      <c r="AG51" s="19">
        <v>7</v>
      </c>
      <c r="AH51" s="19">
        <v>0</v>
      </c>
      <c r="AI51" s="19">
        <v>312</v>
      </c>
      <c r="AJ51" s="19">
        <v>0</v>
      </c>
    </row>
    <row r="52" spans="2:36" ht="20.100000000000001" customHeight="1" thickBot="1" x14ac:dyDescent="0.25">
      <c r="B52" s="4" t="s">
        <v>235</v>
      </c>
      <c r="C52" s="19">
        <v>9</v>
      </c>
      <c r="D52" s="19">
        <v>2</v>
      </c>
      <c r="E52" s="19">
        <v>0</v>
      </c>
      <c r="F52" s="19">
        <v>0</v>
      </c>
      <c r="G52" s="19">
        <v>185</v>
      </c>
      <c r="H52" s="19">
        <v>3</v>
      </c>
      <c r="I52" s="19">
        <v>187</v>
      </c>
      <c r="J52" s="19">
        <v>3</v>
      </c>
      <c r="K52" s="19">
        <v>8</v>
      </c>
      <c r="L52" s="19">
        <v>0</v>
      </c>
      <c r="M52" s="19">
        <v>5</v>
      </c>
      <c r="N52" s="19">
        <v>0</v>
      </c>
      <c r="O52" s="19">
        <v>11</v>
      </c>
      <c r="P52" s="19">
        <v>0</v>
      </c>
      <c r="Q52" s="19">
        <v>405</v>
      </c>
      <c r="R52" s="19">
        <v>8</v>
      </c>
      <c r="S52" s="19">
        <v>22</v>
      </c>
      <c r="T52" s="19">
        <v>0</v>
      </c>
      <c r="U52" s="19">
        <v>0</v>
      </c>
      <c r="V52" s="19">
        <v>0</v>
      </c>
      <c r="W52" s="19">
        <v>34</v>
      </c>
      <c r="X52" s="19">
        <v>0</v>
      </c>
      <c r="Y52" s="19">
        <v>0</v>
      </c>
      <c r="Z52" s="19">
        <v>0</v>
      </c>
      <c r="AA52" s="19">
        <v>48</v>
      </c>
      <c r="AB52" s="19">
        <v>0</v>
      </c>
      <c r="AC52" s="19">
        <v>47</v>
      </c>
      <c r="AD52" s="19">
        <v>0</v>
      </c>
      <c r="AE52" s="19">
        <v>0</v>
      </c>
      <c r="AF52" s="19">
        <v>0</v>
      </c>
      <c r="AG52" s="19">
        <v>10</v>
      </c>
      <c r="AH52" s="19">
        <v>0</v>
      </c>
      <c r="AI52" s="19">
        <v>161</v>
      </c>
      <c r="AJ52" s="19">
        <v>0</v>
      </c>
    </row>
    <row r="53" spans="2:36" ht="20.100000000000001" customHeight="1" thickBot="1" x14ac:dyDescent="0.25">
      <c r="B53" s="4" t="s">
        <v>236</v>
      </c>
      <c r="C53" s="19">
        <v>61</v>
      </c>
      <c r="D53" s="19">
        <v>6</v>
      </c>
      <c r="E53" s="19">
        <v>10</v>
      </c>
      <c r="F53" s="19">
        <v>0</v>
      </c>
      <c r="G53" s="19">
        <v>577</v>
      </c>
      <c r="H53" s="19">
        <v>20</v>
      </c>
      <c r="I53" s="19">
        <v>563</v>
      </c>
      <c r="J53" s="19">
        <v>20</v>
      </c>
      <c r="K53" s="19">
        <v>10</v>
      </c>
      <c r="L53" s="19">
        <v>0</v>
      </c>
      <c r="M53" s="19">
        <v>75</v>
      </c>
      <c r="N53" s="19">
        <v>0</v>
      </c>
      <c r="O53" s="19">
        <v>24</v>
      </c>
      <c r="P53" s="19">
        <v>0</v>
      </c>
      <c r="Q53" s="19">
        <v>1320</v>
      </c>
      <c r="R53" s="19">
        <v>46</v>
      </c>
      <c r="S53" s="19">
        <v>75</v>
      </c>
      <c r="T53" s="19">
        <v>0</v>
      </c>
      <c r="U53" s="19">
        <v>24</v>
      </c>
      <c r="V53" s="19">
        <v>0</v>
      </c>
      <c r="W53" s="19">
        <v>89</v>
      </c>
      <c r="X53" s="19">
        <v>0</v>
      </c>
      <c r="Y53" s="19">
        <v>7</v>
      </c>
      <c r="Z53" s="19">
        <v>0</v>
      </c>
      <c r="AA53" s="19">
        <v>60</v>
      </c>
      <c r="AB53" s="19">
        <v>0</v>
      </c>
      <c r="AC53" s="19">
        <v>111</v>
      </c>
      <c r="AD53" s="19">
        <v>0</v>
      </c>
      <c r="AE53" s="19">
        <v>1</v>
      </c>
      <c r="AF53" s="19">
        <v>0</v>
      </c>
      <c r="AG53" s="19">
        <v>29</v>
      </c>
      <c r="AH53" s="19">
        <v>0</v>
      </c>
      <c r="AI53" s="19">
        <v>396</v>
      </c>
      <c r="AJ53" s="19">
        <v>0</v>
      </c>
    </row>
    <row r="54" spans="2:36" ht="20.100000000000001" customHeight="1" thickBot="1" x14ac:dyDescent="0.25">
      <c r="B54" s="4" t="s">
        <v>237</v>
      </c>
      <c r="C54" s="19">
        <v>5</v>
      </c>
      <c r="D54" s="19">
        <v>4</v>
      </c>
      <c r="E54" s="19">
        <v>5</v>
      </c>
      <c r="F54" s="19">
        <v>0</v>
      </c>
      <c r="G54" s="19">
        <v>120</v>
      </c>
      <c r="H54" s="19">
        <v>15</v>
      </c>
      <c r="I54" s="19">
        <v>118</v>
      </c>
      <c r="J54" s="19">
        <v>14</v>
      </c>
      <c r="K54" s="19">
        <v>4</v>
      </c>
      <c r="L54" s="19">
        <v>0</v>
      </c>
      <c r="M54" s="19">
        <v>4</v>
      </c>
      <c r="N54" s="19">
        <v>0</v>
      </c>
      <c r="O54" s="19">
        <v>2</v>
      </c>
      <c r="P54" s="19">
        <v>2</v>
      </c>
      <c r="Q54" s="19">
        <v>258</v>
      </c>
      <c r="R54" s="19">
        <v>35</v>
      </c>
      <c r="S54" s="19">
        <v>16</v>
      </c>
      <c r="T54" s="19">
        <v>2</v>
      </c>
      <c r="U54" s="19">
        <v>0</v>
      </c>
      <c r="V54" s="19">
        <v>0</v>
      </c>
      <c r="W54" s="19">
        <v>22</v>
      </c>
      <c r="X54" s="19">
        <v>0</v>
      </c>
      <c r="Y54" s="19">
        <v>2</v>
      </c>
      <c r="Z54" s="19">
        <v>0</v>
      </c>
      <c r="AA54" s="19">
        <v>15</v>
      </c>
      <c r="AB54" s="19">
        <v>0</v>
      </c>
      <c r="AC54" s="19">
        <v>30</v>
      </c>
      <c r="AD54" s="19">
        <v>0</v>
      </c>
      <c r="AE54" s="19">
        <v>0</v>
      </c>
      <c r="AF54" s="19">
        <v>0</v>
      </c>
      <c r="AG54" s="19">
        <v>3</v>
      </c>
      <c r="AH54" s="19">
        <v>0</v>
      </c>
      <c r="AI54" s="19">
        <v>88</v>
      </c>
      <c r="AJ54" s="19">
        <v>2</v>
      </c>
    </row>
    <row r="55" spans="2:36" ht="20.100000000000001" customHeight="1" thickBot="1" x14ac:dyDescent="0.25">
      <c r="B55" s="4" t="s">
        <v>238</v>
      </c>
      <c r="C55" s="19">
        <v>0</v>
      </c>
      <c r="D55" s="19">
        <v>0</v>
      </c>
      <c r="E55" s="19">
        <v>3</v>
      </c>
      <c r="F55" s="19">
        <v>0</v>
      </c>
      <c r="G55" s="19">
        <v>109</v>
      </c>
      <c r="H55" s="19">
        <v>26</v>
      </c>
      <c r="I55" s="19">
        <v>112</v>
      </c>
      <c r="J55" s="19">
        <v>26</v>
      </c>
      <c r="K55" s="19">
        <v>3</v>
      </c>
      <c r="L55" s="19">
        <v>0</v>
      </c>
      <c r="M55" s="19">
        <v>2</v>
      </c>
      <c r="N55" s="19">
        <v>1</v>
      </c>
      <c r="O55" s="19">
        <v>4</v>
      </c>
      <c r="P55" s="19">
        <v>0</v>
      </c>
      <c r="Q55" s="19">
        <v>233</v>
      </c>
      <c r="R55" s="19">
        <v>53</v>
      </c>
      <c r="S55" s="19">
        <v>10</v>
      </c>
      <c r="T55" s="19">
        <v>1</v>
      </c>
      <c r="U55" s="19">
        <v>0</v>
      </c>
      <c r="V55" s="19">
        <v>0</v>
      </c>
      <c r="W55" s="19">
        <v>24</v>
      </c>
      <c r="X55" s="19">
        <v>1</v>
      </c>
      <c r="Y55" s="19">
        <v>1</v>
      </c>
      <c r="Z55" s="19">
        <v>0</v>
      </c>
      <c r="AA55" s="19">
        <v>12</v>
      </c>
      <c r="AB55" s="19">
        <v>1</v>
      </c>
      <c r="AC55" s="19">
        <v>26</v>
      </c>
      <c r="AD55" s="19">
        <v>4</v>
      </c>
      <c r="AE55" s="19">
        <v>0</v>
      </c>
      <c r="AF55" s="19">
        <v>0</v>
      </c>
      <c r="AG55" s="19">
        <v>6</v>
      </c>
      <c r="AH55" s="19">
        <v>0</v>
      </c>
      <c r="AI55" s="19">
        <v>79</v>
      </c>
      <c r="AJ55" s="19">
        <v>7</v>
      </c>
    </row>
    <row r="56" spans="2:36" ht="20.100000000000001" customHeight="1" thickBot="1" x14ac:dyDescent="0.25">
      <c r="B56" s="4" t="s">
        <v>239</v>
      </c>
      <c r="C56" s="19">
        <v>1</v>
      </c>
      <c r="D56" s="19">
        <v>17</v>
      </c>
      <c r="E56" s="19">
        <v>13</v>
      </c>
      <c r="F56" s="19">
        <v>8</v>
      </c>
      <c r="G56" s="19">
        <v>227</v>
      </c>
      <c r="H56" s="19">
        <v>73</v>
      </c>
      <c r="I56" s="19">
        <v>262</v>
      </c>
      <c r="J56" s="19">
        <v>72</v>
      </c>
      <c r="K56" s="19">
        <v>10</v>
      </c>
      <c r="L56" s="19">
        <v>0</v>
      </c>
      <c r="M56" s="19">
        <v>26</v>
      </c>
      <c r="N56" s="19">
        <v>69</v>
      </c>
      <c r="O56" s="19">
        <v>18</v>
      </c>
      <c r="P56" s="19">
        <v>1</v>
      </c>
      <c r="Q56" s="19">
        <v>557</v>
      </c>
      <c r="R56" s="19">
        <v>240</v>
      </c>
      <c r="S56" s="19">
        <v>17</v>
      </c>
      <c r="T56" s="19">
        <v>0</v>
      </c>
      <c r="U56" s="19">
        <v>2</v>
      </c>
      <c r="V56" s="19">
        <v>0</v>
      </c>
      <c r="W56" s="19">
        <v>18</v>
      </c>
      <c r="X56" s="19">
        <v>13</v>
      </c>
      <c r="Y56" s="19">
        <v>8</v>
      </c>
      <c r="Z56" s="19">
        <v>1</v>
      </c>
      <c r="AA56" s="19">
        <v>1</v>
      </c>
      <c r="AB56" s="19">
        <v>1</v>
      </c>
      <c r="AC56" s="19">
        <v>24</v>
      </c>
      <c r="AD56" s="19">
        <v>2</v>
      </c>
      <c r="AE56" s="19">
        <v>3</v>
      </c>
      <c r="AF56" s="19">
        <v>0</v>
      </c>
      <c r="AG56" s="19">
        <v>17</v>
      </c>
      <c r="AH56" s="19">
        <v>0</v>
      </c>
      <c r="AI56" s="19">
        <v>90</v>
      </c>
      <c r="AJ56" s="19">
        <v>17</v>
      </c>
    </row>
    <row r="57" spans="2:36" ht="20.100000000000001" customHeight="1" thickBot="1" x14ac:dyDescent="0.25">
      <c r="B57" s="4" t="s">
        <v>240</v>
      </c>
      <c r="C57" s="19">
        <v>99</v>
      </c>
      <c r="D57" s="19">
        <v>26</v>
      </c>
      <c r="E57" s="19">
        <v>496</v>
      </c>
      <c r="F57" s="19">
        <v>43</v>
      </c>
      <c r="G57" s="19">
        <v>2296</v>
      </c>
      <c r="H57" s="19">
        <v>347</v>
      </c>
      <c r="I57" s="19">
        <v>2168</v>
      </c>
      <c r="J57" s="19">
        <v>340</v>
      </c>
      <c r="K57" s="19">
        <v>69</v>
      </c>
      <c r="L57" s="19">
        <v>9</v>
      </c>
      <c r="M57" s="19">
        <v>222</v>
      </c>
      <c r="N57" s="19">
        <v>24</v>
      </c>
      <c r="O57" s="19">
        <v>259</v>
      </c>
      <c r="P57" s="19">
        <v>14</v>
      </c>
      <c r="Q57" s="19">
        <v>5609</v>
      </c>
      <c r="R57" s="19">
        <v>803</v>
      </c>
      <c r="S57" s="19">
        <v>610</v>
      </c>
      <c r="T57" s="19">
        <v>12</v>
      </c>
      <c r="U57" s="19">
        <v>32</v>
      </c>
      <c r="V57" s="19">
        <v>0</v>
      </c>
      <c r="W57" s="19">
        <v>463</v>
      </c>
      <c r="X57" s="19">
        <v>12</v>
      </c>
      <c r="Y57" s="19">
        <v>35</v>
      </c>
      <c r="Z57" s="19">
        <v>2</v>
      </c>
      <c r="AA57" s="19">
        <v>242</v>
      </c>
      <c r="AB57" s="19">
        <v>6</v>
      </c>
      <c r="AC57" s="19">
        <v>532</v>
      </c>
      <c r="AD57" s="19">
        <v>13</v>
      </c>
      <c r="AE57" s="19">
        <v>38</v>
      </c>
      <c r="AF57" s="19">
        <v>0</v>
      </c>
      <c r="AG57" s="19">
        <v>132</v>
      </c>
      <c r="AH57" s="19">
        <v>1</v>
      </c>
      <c r="AI57" s="19">
        <v>2084</v>
      </c>
      <c r="AJ57" s="19">
        <v>46</v>
      </c>
    </row>
    <row r="58" spans="2:36" ht="20.100000000000001" customHeight="1" thickBot="1" x14ac:dyDescent="0.25">
      <c r="B58" s="4" t="s">
        <v>241</v>
      </c>
      <c r="C58" s="19">
        <v>33</v>
      </c>
      <c r="D58" s="19">
        <v>70</v>
      </c>
      <c r="E58" s="19">
        <v>126</v>
      </c>
      <c r="F58" s="19">
        <v>87</v>
      </c>
      <c r="G58" s="19">
        <v>793</v>
      </c>
      <c r="H58" s="19">
        <v>395</v>
      </c>
      <c r="I58" s="19">
        <v>837</v>
      </c>
      <c r="J58" s="19">
        <v>395</v>
      </c>
      <c r="K58" s="19">
        <v>87</v>
      </c>
      <c r="L58" s="19">
        <v>44</v>
      </c>
      <c r="M58" s="19">
        <v>524</v>
      </c>
      <c r="N58" s="19">
        <v>317</v>
      </c>
      <c r="O58" s="19">
        <v>115</v>
      </c>
      <c r="P58" s="19">
        <v>47</v>
      </c>
      <c r="Q58" s="19">
        <v>2515</v>
      </c>
      <c r="R58" s="19">
        <v>1355</v>
      </c>
      <c r="S58" s="19">
        <v>293</v>
      </c>
      <c r="T58" s="19">
        <v>43</v>
      </c>
      <c r="U58" s="19">
        <v>0</v>
      </c>
      <c r="V58" s="19">
        <v>14</v>
      </c>
      <c r="W58" s="19">
        <v>297</v>
      </c>
      <c r="X58" s="19">
        <v>35</v>
      </c>
      <c r="Y58" s="19">
        <v>56</v>
      </c>
      <c r="Z58" s="19">
        <v>0</v>
      </c>
      <c r="AA58" s="19">
        <v>134</v>
      </c>
      <c r="AB58" s="19">
        <v>10</v>
      </c>
      <c r="AC58" s="19">
        <v>341</v>
      </c>
      <c r="AD58" s="19">
        <v>53</v>
      </c>
      <c r="AE58" s="19">
        <v>0</v>
      </c>
      <c r="AF58" s="19">
        <v>0</v>
      </c>
      <c r="AG58" s="19">
        <v>203</v>
      </c>
      <c r="AH58" s="19">
        <v>44</v>
      </c>
      <c r="AI58" s="19">
        <v>1324</v>
      </c>
      <c r="AJ58" s="19">
        <v>199</v>
      </c>
    </row>
    <row r="59" spans="2:36" ht="20.100000000000001" customHeight="1" thickBot="1" x14ac:dyDescent="0.25">
      <c r="B59" s="4" t="s">
        <v>242</v>
      </c>
      <c r="C59" s="19">
        <v>3</v>
      </c>
      <c r="D59" s="19">
        <v>1</v>
      </c>
      <c r="E59" s="19">
        <v>42</v>
      </c>
      <c r="F59" s="19">
        <v>0</v>
      </c>
      <c r="G59" s="19">
        <v>325</v>
      </c>
      <c r="H59" s="19">
        <v>13</v>
      </c>
      <c r="I59" s="19">
        <v>306</v>
      </c>
      <c r="J59" s="19">
        <v>14</v>
      </c>
      <c r="K59" s="19">
        <v>226</v>
      </c>
      <c r="L59" s="19">
        <v>1</v>
      </c>
      <c r="M59" s="19">
        <v>86</v>
      </c>
      <c r="N59" s="19">
        <v>0</v>
      </c>
      <c r="O59" s="19">
        <v>28</v>
      </c>
      <c r="P59" s="19">
        <v>0</v>
      </c>
      <c r="Q59" s="19">
        <v>1016</v>
      </c>
      <c r="R59" s="19">
        <v>29</v>
      </c>
      <c r="S59" s="19">
        <v>29</v>
      </c>
      <c r="T59" s="19">
        <v>0</v>
      </c>
      <c r="U59" s="19">
        <v>0</v>
      </c>
      <c r="V59" s="19">
        <v>0</v>
      </c>
      <c r="W59" s="19">
        <v>28</v>
      </c>
      <c r="X59" s="19">
        <v>0</v>
      </c>
      <c r="Y59" s="19">
        <v>0</v>
      </c>
      <c r="Z59" s="19">
        <v>0</v>
      </c>
      <c r="AA59" s="19">
        <v>3</v>
      </c>
      <c r="AB59" s="19">
        <v>0</v>
      </c>
      <c r="AC59" s="19">
        <v>43</v>
      </c>
      <c r="AD59" s="19">
        <v>0</v>
      </c>
      <c r="AE59" s="19">
        <v>3</v>
      </c>
      <c r="AF59" s="19">
        <v>0</v>
      </c>
      <c r="AG59" s="19">
        <v>34</v>
      </c>
      <c r="AH59" s="19">
        <v>0</v>
      </c>
      <c r="AI59" s="19">
        <v>140</v>
      </c>
      <c r="AJ59" s="19">
        <v>0</v>
      </c>
    </row>
    <row r="60" spans="2:36" ht="20.100000000000001" customHeight="1" thickBot="1" x14ac:dyDescent="0.25">
      <c r="B60" s="4" t="s">
        <v>243</v>
      </c>
      <c r="C60" s="19">
        <v>0</v>
      </c>
      <c r="D60" s="19">
        <v>0</v>
      </c>
      <c r="E60" s="19">
        <v>0</v>
      </c>
      <c r="F60" s="19">
        <v>0</v>
      </c>
      <c r="G60" s="19">
        <v>74</v>
      </c>
      <c r="H60" s="19">
        <v>17</v>
      </c>
      <c r="I60" s="19">
        <v>74</v>
      </c>
      <c r="J60" s="19">
        <v>20</v>
      </c>
      <c r="K60" s="19">
        <v>0</v>
      </c>
      <c r="L60" s="19">
        <v>0</v>
      </c>
      <c r="M60" s="19">
        <v>4</v>
      </c>
      <c r="N60" s="19">
        <v>3</v>
      </c>
      <c r="O60" s="19">
        <v>0</v>
      </c>
      <c r="P60" s="19">
        <v>0</v>
      </c>
      <c r="Q60" s="19">
        <v>152</v>
      </c>
      <c r="R60" s="19">
        <v>40</v>
      </c>
      <c r="S60" s="19">
        <v>6</v>
      </c>
      <c r="T60" s="19">
        <v>0</v>
      </c>
      <c r="U60" s="19">
        <v>0</v>
      </c>
      <c r="V60" s="19">
        <v>0</v>
      </c>
      <c r="W60" s="19">
        <v>15</v>
      </c>
      <c r="X60" s="19">
        <v>0</v>
      </c>
      <c r="Y60" s="19">
        <v>8</v>
      </c>
      <c r="Z60" s="19">
        <v>0</v>
      </c>
      <c r="AA60" s="19">
        <v>11</v>
      </c>
      <c r="AB60" s="19">
        <v>0</v>
      </c>
      <c r="AC60" s="19">
        <v>16</v>
      </c>
      <c r="AD60" s="19">
        <v>0</v>
      </c>
      <c r="AE60" s="19">
        <v>3</v>
      </c>
      <c r="AF60" s="19">
        <v>0</v>
      </c>
      <c r="AG60" s="19">
        <v>3</v>
      </c>
      <c r="AH60" s="19">
        <v>0</v>
      </c>
      <c r="AI60" s="19">
        <v>62</v>
      </c>
      <c r="AJ60" s="19">
        <v>0</v>
      </c>
    </row>
    <row r="61" spans="2:36" ht="20.100000000000001" customHeight="1" thickBot="1" x14ac:dyDescent="0.25">
      <c r="B61" s="4" t="s">
        <v>269</v>
      </c>
      <c r="C61" s="19">
        <v>1</v>
      </c>
      <c r="D61" s="19">
        <v>0</v>
      </c>
      <c r="E61" s="19">
        <v>21</v>
      </c>
      <c r="F61" s="19">
        <v>0</v>
      </c>
      <c r="G61" s="19">
        <v>129</v>
      </c>
      <c r="H61" s="19">
        <v>4</v>
      </c>
      <c r="I61" s="19">
        <v>122</v>
      </c>
      <c r="J61" s="19">
        <v>3</v>
      </c>
      <c r="K61" s="19">
        <v>22</v>
      </c>
      <c r="L61" s="19">
        <v>1</v>
      </c>
      <c r="M61" s="19">
        <v>8</v>
      </c>
      <c r="N61" s="19">
        <v>0</v>
      </c>
      <c r="O61" s="19">
        <v>10</v>
      </c>
      <c r="P61" s="19">
        <v>1</v>
      </c>
      <c r="Q61" s="19">
        <v>313</v>
      </c>
      <c r="R61" s="19">
        <v>9</v>
      </c>
      <c r="S61" s="19">
        <v>57</v>
      </c>
      <c r="T61" s="19">
        <v>1</v>
      </c>
      <c r="U61" s="19">
        <v>2</v>
      </c>
      <c r="V61" s="19">
        <v>0</v>
      </c>
      <c r="W61" s="19">
        <v>21</v>
      </c>
      <c r="X61" s="19">
        <v>1</v>
      </c>
      <c r="Y61" s="19">
        <v>9</v>
      </c>
      <c r="Z61" s="19">
        <v>0</v>
      </c>
      <c r="AA61" s="19">
        <v>24</v>
      </c>
      <c r="AB61" s="19">
        <v>1</v>
      </c>
      <c r="AC61" s="19">
        <v>64</v>
      </c>
      <c r="AD61" s="19">
        <v>1</v>
      </c>
      <c r="AE61" s="19">
        <v>1</v>
      </c>
      <c r="AF61" s="19">
        <v>0</v>
      </c>
      <c r="AG61" s="19">
        <v>16</v>
      </c>
      <c r="AH61" s="19">
        <v>0</v>
      </c>
      <c r="AI61" s="19">
        <v>194</v>
      </c>
      <c r="AJ61" s="19">
        <v>4</v>
      </c>
    </row>
    <row r="62" spans="2:36" ht="20.100000000000001" customHeight="1" thickBot="1" x14ac:dyDescent="0.25">
      <c r="B62" s="4" t="s">
        <v>245</v>
      </c>
      <c r="C62" s="19">
        <v>8</v>
      </c>
      <c r="D62" s="19">
        <v>4</v>
      </c>
      <c r="E62" s="19">
        <v>251</v>
      </c>
      <c r="F62" s="19">
        <v>0</v>
      </c>
      <c r="G62" s="19">
        <v>285</v>
      </c>
      <c r="H62" s="19">
        <v>23</v>
      </c>
      <c r="I62" s="19">
        <v>226</v>
      </c>
      <c r="J62" s="19">
        <v>22</v>
      </c>
      <c r="K62" s="19">
        <v>11</v>
      </c>
      <c r="L62" s="19">
        <v>0</v>
      </c>
      <c r="M62" s="19">
        <v>67</v>
      </c>
      <c r="N62" s="19">
        <v>19</v>
      </c>
      <c r="O62" s="19">
        <v>15</v>
      </c>
      <c r="P62" s="19">
        <v>17</v>
      </c>
      <c r="Q62" s="19">
        <v>863</v>
      </c>
      <c r="R62" s="19">
        <v>85</v>
      </c>
      <c r="S62" s="19">
        <v>8</v>
      </c>
      <c r="T62" s="19">
        <v>0</v>
      </c>
      <c r="U62" s="19">
        <v>4</v>
      </c>
      <c r="V62" s="19">
        <v>0</v>
      </c>
      <c r="W62" s="19">
        <v>6</v>
      </c>
      <c r="X62" s="19">
        <v>1</v>
      </c>
      <c r="Y62" s="19">
        <v>5</v>
      </c>
      <c r="Z62" s="19">
        <v>0</v>
      </c>
      <c r="AA62" s="19">
        <v>23</v>
      </c>
      <c r="AB62" s="19">
        <v>1</v>
      </c>
      <c r="AC62" s="19">
        <v>24</v>
      </c>
      <c r="AD62" s="19">
        <v>0</v>
      </c>
      <c r="AE62" s="19">
        <v>1</v>
      </c>
      <c r="AF62" s="19">
        <v>1</v>
      </c>
      <c r="AG62" s="19">
        <v>3</v>
      </c>
      <c r="AH62" s="19">
        <v>1</v>
      </c>
      <c r="AI62" s="19">
        <v>74</v>
      </c>
      <c r="AJ62" s="19">
        <v>4</v>
      </c>
    </row>
    <row r="63" spans="2:36" ht="20.100000000000001" customHeight="1" thickBot="1" x14ac:dyDescent="0.25">
      <c r="B63" s="4" t="s">
        <v>246</v>
      </c>
      <c r="C63" s="19">
        <v>9</v>
      </c>
      <c r="D63" s="19">
        <v>0</v>
      </c>
      <c r="E63" s="19">
        <v>14</v>
      </c>
      <c r="F63" s="19">
        <v>0</v>
      </c>
      <c r="G63" s="19">
        <v>238</v>
      </c>
      <c r="H63" s="19">
        <v>4</v>
      </c>
      <c r="I63" s="19">
        <v>226</v>
      </c>
      <c r="J63" s="19">
        <v>0</v>
      </c>
      <c r="K63" s="19">
        <v>8</v>
      </c>
      <c r="L63" s="19">
        <v>0</v>
      </c>
      <c r="M63" s="19">
        <v>49</v>
      </c>
      <c r="N63" s="19">
        <v>0</v>
      </c>
      <c r="O63" s="19">
        <v>2</v>
      </c>
      <c r="P63" s="19">
        <v>0</v>
      </c>
      <c r="Q63" s="19">
        <v>546</v>
      </c>
      <c r="R63" s="19">
        <v>4</v>
      </c>
      <c r="S63" s="19">
        <v>30</v>
      </c>
      <c r="T63" s="19">
        <v>0</v>
      </c>
      <c r="U63" s="19">
        <v>0</v>
      </c>
      <c r="V63" s="19">
        <v>0</v>
      </c>
      <c r="W63" s="19">
        <v>15</v>
      </c>
      <c r="X63" s="19">
        <v>0</v>
      </c>
      <c r="Y63" s="19">
        <v>0</v>
      </c>
      <c r="Z63" s="19">
        <v>0</v>
      </c>
      <c r="AA63" s="19">
        <v>2</v>
      </c>
      <c r="AB63" s="19">
        <v>0</v>
      </c>
      <c r="AC63" s="19">
        <v>39</v>
      </c>
      <c r="AD63" s="19">
        <v>0</v>
      </c>
      <c r="AE63" s="19">
        <v>1</v>
      </c>
      <c r="AF63" s="19">
        <v>0</v>
      </c>
      <c r="AG63" s="19">
        <v>0</v>
      </c>
      <c r="AH63" s="19">
        <v>0</v>
      </c>
      <c r="AI63" s="19">
        <v>87</v>
      </c>
      <c r="AJ63" s="19">
        <v>0</v>
      </c>
    </row>
    <row r="64" spans="2:36" ht="20.100000000000001" customHeight="1" thickBot="1" x14ac:dyDescent="0.25">
      <c r="B64" s="7" t="s">
        <v>22</v>
      </c>
      <c r="C64" s="9">
        <f>SUM(C14:C63)</f>
        <v>871</v>
      </c>
      <c r="D64" s="9">
        <f t="shared" ref="D64:AJ64" si="0">SUM(D14:D63)</f>
        <v>614</v>
      </c>
      <c r="E64" s="9">
        <f t="shared" si="0"/>
        <v>2625</v>
      </c>
      <c r="F64" s="9">
        <f t="shared" si="0"/>
        <v>807</v>
      </c>
      <c r="G64" s="9">
        <f t="shared" si="0"/>
        <v>19656</v>
      </c>
      <c r="H64" s="9">
        <f t="shared" si="0"/>
        <v>5494</v>
      </c>
      <c r="I64" s="9">
        <f t="shared" si="0"/>
        <v>19037</v>
      </c>
      <c r="J64" s="9">
        <f t="shared" si="0"/>
        <v>5246</v>
      </c>
      <c r="K64" s="9">
        <f t="shared" si="0"/>
        <v>1663</v>
      </c>
      <c r="L64" s="9">
        <f t="shared" si="0"/>
        <v>310</v>
      </c>
      <c r="M64" s="9">
        <f t="shared" si="0"/>
        <v>4474</v>
      </c>
      <c r="N64" s="9">
        <f t="shared" si="0"/>
        <v>1423</v>
      </c>
      <c r="O64" s="9">
        <f t="shared" si="0"/>
        <v>1949</v>
      </c>
      <c r="P64" s="9">
        <f t="shared" si="0"/>
        <v>771</v>
      </c>
      <c r="Q64" s="9">
        <f t="shared" si="0"/>
        <v>50275</v>
      </c>
      <c r="R64" s="9">
        <f t="shared" si="0"/>
        <v>14665</v>
      </c>
      <c r="S64" s="9">
        <f t="shared" si="0"/>
        <v>4241</v>
      </c>
      <c r="T64" s="9">
        <f t="shared" si="0"/>
        <v>309</v>
      </c>
      <c r="U64" s="9">
        <f t="shared" si="0"/>
        <v>361</v>
      </c>
      <c r="V64" s="9">
        <f t="shared" si="0"/>
        <v>61</v>
      </c>
      <c r="W64" s="9">
        <f t="shared" si="0"/>
        <v>3720</v>
      </c>
      <c r="X64" s="9">
        <f t="shared" si="0"/>
        <v>306</v>
      </c>
      <c r="Y64" s="9">
        <f t="shared" si="0"/>
        <v>378</v>
      </c>
      <c r="Z64" s="9">
        <f t="shared" si="0"/>
        <v>35</v>
      </c>
      <c r="AA64" s="9">
        <f t="shared" si="0"/>
        <v>2276</v>
      </c>
      <c r="AB64" s="9">
        <f t="shared" si="0"/>
        <v>135</v>
      </c>
      <c r="AC64" s="9">
        <f t="shared" si="0"/>
        <v>6055</v>
      </c>
      <c r="AD64" s="9">
        <f t="shared" si="0"/>
        <v>416</v>
      </c>
      <c r="AE64" s="9">
        <f t="shared" si="0"/>
        <v>173</v>
      </c>
      <c r="AF64" s="9">
        <f t="shared" si="0"/>
        <v>40</v>
      </c>
      <c r="AG64" s="9">
        <f t="shared" si="0"/>
        <v>2038</v>
      </c>
      <c r="AH64" s="9">
        <f t="shared" si="0"/>
        <v>213</v>
      </c>
      <c r="AI64" s="9">
        <f t="shared" si="0"/>
        <v>19242</v>
      </c>
      <c r="AJ64" s="9">
        <f t="shared" si="0"/>
        <v>1515</v>
      </c>
    </row>
    <row r="65" spans="3:3" x14ac:dyDescent="0.2">
      <c r="C65" s="49"/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8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92" t="s">
        <v>274</v>
      </c>
      <c r="D12" s="93"/>
      <c r="E12" s="93"/>
      <c r="F12" s="93"/>
      <c r="G12" s="93"/>
      <c r="H12" s="93"/>
      <c r="I12" s="93"/>
      <c r="J12" s="93"/>
    </row>
    <row r="13" spans="2:10" ht="72" thickBot="1" x14ac:dyDescent="0.25">
      <c r="C13" s="22" t="s">
        <v>294</v>
      </c>
      <c r="D13" s="34" t="s">
        <v>193</v>
      </c>
      <c r="E13" s="34" t="s">
        <v>194</v>
      </c>
      <c r="F13" s="34" t="s">
        <v>195</v>
      </c>
      <c r="G13" s="34" t="s">
        <v>196</v>
      </c>
      <c r="H13" s="22" t="s">
        <v>290</v>
      </c>
      <c r="I13" s="34" t="s">
        <v>275</v>
      </c>
      <c r="J13" s="34" t="s">
        <v>276</v>
      </c>
    </row>
    <row r="14" spans="2:10" ht="20.100000000000001" customHeight="1" thickBot="1" x14ac:dyDescent="0.25">
      <c r="B14" s="3" t="s">
        <v>197</v>
      </c>
      <c r="C14" s="18">
        <v>1044</v>
      </c>
      <c r="D14" s="18">
        <v>501</v>
      </c>
      <c r="E14" s="18">
        <v>4</v>
      </c>
      <c r="F14" s="18">
        <v>522</v>
      </c>
      <c r="G14" s="18">
        <v>17</v>
      </c>
      <c r="H14" s="18">
        <v>0</v>
      </c>
      <c r="I14" s="18">
        <v>540</v>
      </c>
      <c r="J14" s="18">
        <v>504</v>
      </c>
    </row>
    <row r="15" spans="2:10" ht="20.100000000000001" customHeight="1" thickBot="1" x14ac:dyDescent="0.25">
      <c r="B15" s="4" t="s">
        <v>198</v>
      </c>
      <c r="C15" s="19">
        <v>1140</v>
      </c>
      <c r="D15" s="19">
        <v>973</v>
      </c>
      <c r="E15" s="19">
        <v>5</v>
      </c>
      <c r="F15" s="19">
        <v>160</v>
      </c>
      <c r="G15" s="19">
        <v>2</v>
      </c>
      <c r="H15" s="19">
        <v>31</v>
      </c>
      <c r="I15" s="19">
        <v>974</v>
      </c>
      <c r="J15" s="19">
        <v>166</v>
      </c>
    </row>
    <row r="16" spans="2:10" ht="20.100000000000001" customHeight="1" thickBot="1" x14ac:dyDescent="0.25">
      <c r="B16" s="4" t="s">
        <v>199</v>
      </c>
      <c r="C16" s="19">
        <v>461</v>
      </c>
      <c r="D16" s="19">
        <v>394</v>
      </c>
      <c r="E16" s="19">
        <v>2</v>
      </c>
      <c r="F16" s="19">
        <v>62</v>
      </c>
      <c r="G16" s="19">
        <v>3</v>
      </c>
      <c r="H16" s="19">
        <v>0</v>
      </c>
      <c r="I16" s="19">
        <v>406</v>
      </c>
      <c r="J16" s="19">
        <v>55</v>
      </c>
    </row>
    <row r="17" spans="2:10" ht="20.100000000000001" customHeight="1" thickBot="1" x14ac:dyDescent="0.25">
      <c r="B17" s="4" t="s">
        <v>200</v>
      </c>
      <c r="C17" s="19">
        <v>1080</v>
      </c>
      <c r="D17" s="19">
        <v>841</v>
      </c>
      <c r="E17" s="19">
        <v>25</v>
      </c>
      <c r="F17" s="19">
        <v>212</v>
      </c>
      <c r="G17" s="19">
        <v>2</v>
      </c>
      <c r="H17" s="19">
        <v>2</v>
      </c>
      <c r="I17" s="19">
        <v>858</v>
      </c>
      <c r="J17" s="19">
        <v>222</v>
      </c>
    </row>
    <row r="18" spans="2:10" ht="20.100000000000001" customHeight="1" thickBot="1" x14ac:dyDescent="0.25">
      <c r="B18" s="4" t="s">
        <v>201</v>
      </c>
      <c r="C18" s="19">
        <v>680</v>
      </c>
      <c r="D18" s="19">
        <v>475</v>
      </c>
      <c r="E18" s="19">
        <v>1</v>
      </c>
      <c r="F18" s="19">
        <v>191</v>
      </c>
      <c r="G18" s="19">
        <v>13</v>
      </c>
      <c r="H18" s="19">
        <v>0</v>
      </c>
      <c r="I18" s="19">
        <v>485</v>
      </c>
      <c r="J18" s="19">
        <v>195</v>
      </c>
    </row>
    <row r="19" spans="2:10" ht="20.100000000000001" customHeight="1" thickBot="1" x14ac:dyDescent="0.25">
      <c r="B19" s="4" t="s">
        <v>202</v>
      </c>
      <c r="C19" s="19">
        <v>641</v>
      </c>
      <c r="D19" s="19">
        <v>530</v>
      </c>
      <c r="E19" s="19">
        <v>27</v>
      </c>
      <c r="F19" s="19">
        <v>83</v>
      </c>
      <c r="G19" s="19">
        <v>1</v>
      </c>
      <c r="H19" s="19">
        <v>9</v>
      </c>
      <c r="I19" s="19">
        <v>546</v>
      </c>
      <c r="J19" s="19">
        <v>95</v>
      </c>
    </row>
    <row r="20" spans="2:10" ht="20.100000000000001" customHeight="1" thickBot="1" x14ac:dyDescent="0.25">
      <c r="B20" s="4" t="s">
        <v>203</v>
      </c>
      <c r="C20" s="19">
        <v>1608</v>
      </c>
      <c r="D20" s="19">
        <v>948</v>
      </c>
      <c r="E20" s="19">
        <v>27</v>
      </c>
      <c r="F20" s="19">
        <v>606</v>
      </c>
      <c r="G20" s="19">
        <v>27</v>
      </c>
      <c r="H20" s="19">
        <v>5</v>
      </c>
      <c r="I20" s="19">
        <v>995</v>
      </c>
      <c r="J20" s="19">
        <v>613</v>
      </c>
    </row>
    <row r="21" spans="2:10" ht="20.100000000000001" customHeight="1" thickBot="1" x14ac:dyDescent="0.25">
      <c r="B21" s="4" t="s">
        <v>204</v>
      </c>
      <c r="C21" s="19">
        <v>2136</v>
      </c>
      <c r="D21" s="19">
        <v>1805</v>
      </c>
      <c r="E21" s="19">
        <v>34</v>
      </c>
      <c r="F21" s="19">
        <v>291</v>
      </c>
      <c r="G21" s="19">
        <v>6</v>
      </c>
      <c r="H21" s="19">
        <v>1</v>
      </c>
      <c r="I21" s="19">
        <v>1836</v>
      </c>
      <c r="J21" s="19">
        <v>300</v>
      </c>
    </row>
    <row r="22" spans="2:10" ht="20.100000000000001" customHeight="1" thickBot="1" x14ac:dyDescent="0.25">
      <c r="B22" s="4" t="s">
        <v>205</v>
      </c>
      <c r="C22" s="19">
        <v>203</v>
      </c>
      <c r="D22" s="19">
        <v>109</v>
      </c>
      <c r="E22" s="19">
        <v>0</v>
      </c>
      <c r="F22" s="19">
        <v>84</v>
      </c>
      <c r="G22" s="19">
        <v>10</v>
      </c>
      <c r="H22" s="19">
        <v>1</v>
      </c>
      <c r="I22" s="19">
        <v>112</v>
      </c>
      <c r="J22" s="19">
        <v>91</v>
      </c>
    </row>
    <row r="23" spans="2:10" ht="20.100000000000001" customHeight="1" thickBot="1" x14ac:dyDescent="0.25">
      <c r="B23" s="4" t="s">
        <v>206</v>
      </c>
      <c r="C23" s="19">
        <v>90</v>
      </c>
      <c r="D23" s="19">
        <v>49</v>
      </c>
      <c r="E23" s="19">
        <v>0</v>
      </c>
      <c r="F23" s="19">
        <v>40</v>
      </c>
      <c r="G23" s="19">
        <v>1</v>
      </c>
      <c r="H23" s="19">
        <v>0</v>
      </c>
      <c r="I23" s="19">
        <v>43</v>
      </c>
      <c r="J23" s="19">
        <v>47</v>
      </c>
    </row>
    <row r="24" spans="2:10" ht="20.100000000000001" customHeight="1" thickBot="1" x14ac:dyDescent="0.25">
      <c r="B24" s="4" t="s">
        <v>207</v>
      </c>
      <c r="C24" s="19">
        <v>677</v>
      </c>
      <c r="D24" s="19">
        <v>380</v>
      </c>
      <c r="E24" s="19">
        <v>1</v>
      </c>
      <c r="F24" s="19">
        <v>294</v>
      </c>
      <c r="G24" s="19">
        <v>2</v>
      </c>
      <c r="H24" s="19">
        <v>9</v>
      </c>
      <c r="I24" s="19">
        <v>388</v>
      </c>
      <c r="J24" s="19">
        <v>289</v>
      </c>
    </row>
    <row r="25" spans="2:10" ht="20.100000000000001" customHeight="1" thickBot="1" x14ac:dyDescent="0.25">
      <c r="B25" s="4" t="s">
        <v>208</v>
      </c>
      <c r="C25" s="19">
        <v>894</v>
      </c>
      <c r="D25" s="19">
        <v>688</v>
      </c>
      <c r="E25" s="19">
        <v>12</v>
      </c>
      <c r="F25" s="19">
        <v>190</v>
      </c>
      <c r="G25" s="19">
        <v>4</v>
      </c>
      <c r="H25" s="19">
        <v>11</v>
      </c>
      <c r="I25" s="19">
        <v>690</v>
      </c>
      <c r="J25" s="19">
        <v>204</v>
      </c>
    </row>
    <row r="26" spans="2:10" ht="20.100000000000001" customHeight="1" thickBot="1" x14ac:dyDescent="0.25">
      <c r="B26" s="4" t="s">
        <v>209</v>
      </c>
      <c r="C26" s="19">
        <v>1631</v>
      </c>
      <c r="D26" s="19">
        <v>804</v>
      </c>
      <c r="E26" s="19">
        <v>86</v>
      </c>
      <c r="F26" s="19">
        <v>715</v>
      </c>
      <c r="G26" s="19">
        <v>26</v>
      </c>
      <c r="H26" s="19">
        <v>0</v>
      </c>
      <c r="I26" s="19">
        <v>851</v>
      </c>
      <c r="J26" s="19">
        <v>780</v>
      </c>
    </row>
    <row r="27" spans="2:10" ht="20.100000000000001" customHeight="1" thickBot="1" x14ac:dyDescent="0.25">
      <c r="B27" s="4" t="s">
        <v>210</v>
      </c>
      <c r="C27" s="19">
        <v>947</v>
      </c>
      <c r="D27" s="19">
        <v>748</v>
      </c>
      <c r="E27" s="19">
        <v>0</v>
      </c>
      <c r="F27" s="19">
        <v>199</v>
      </c>
      <c r="G27" s="19">
        <v>0</v>
      </c>
      <c r="H27" s="19">
        <v>2</v>
      </c>
      <c r="I27" s="19">
        <v>747</v>
      </c>
      <c r="J27" s="19">
        <v>200</v>
      </c>
    </row>
    <row r="28" spans="2:10" ht="20.100000000000001" customHeight="1" thickBot="1" x14ac:dyDescent="0.25">
      <c r="B28" s="4" t="s">
        <v>211</v>
      </c>
      <c r="C28" s="19">
        <v>934</v>
      </c>
      <c r="D28" s="19">
        <v>713</v>
      </c>
      <c r="E28" s="19">
        <v>3</v>
      </c>
      <c r="F28" s="19">
        <v>218</v>
      </c>
      <c r="G28" s="19">
        <v>0</v>
      </c>
      <c r="H28" s="19">
        <v>0</v>
      </c>
      <c r="I28" s="19">
        <v>697</v>
      </c>
      <c r="J28" s="19">
        <v>237</v>
      </c>
    </row>
    <row r="29" spans="2:10" ht="20.100000000000001" customHeight="1" thickBot="1" x14ac:dyDescent="0.25">
      <c r="B29" s="5" t="s">
        <v>212</v>
      </c>
      <c r="C29" s="27">
        <v>485</v>
      </c>
      <c r="D29" s="27">
        <v>346</v>
      </c>
      <c r="E29" s="27">
        <v>2</v>
      </c>
      <c r="F29" s="27">
        <v>137</v>
      </c>
      <c r="G29" s="27">
        <v>0</v>
      </c>
      <c r="H29" s="27">
        <v>0</v>
      </c>
      <c r="I29" s="27">
        <v>360</v>
      </c>
      <c r="J29" s="27">
        <v>125</v>
      </c>
    </row>
    <row r="30" spans="2:10" ht="20.100000000000001" customHeight="1" thickBot="1" x14ac:dyDescent="0.25">
      <c r="B30" s="6" t="s">
        <v>213</v>
      </c>
      <c r="C30" s="29">
        <v>129</v>
      </c>
      <c r="D30" s="29">
        <v>95</v>
      </c>
      <c r="E30" s="29">
        <v>0</v>
      </c>
      <c r="F30" s="29">
        <v>34</v>
      </c>
      <c r="G30" s="29">
        <v>0</v>
      </c>
      <c r="H30" s="29">
        <v>0</v>
      </c>
      <c r="I30" s="29">
        <v>97</v>
      </c>
      <c r="J30" s="29">
        <v>32</v>
      </c>
    </row>
    <row r="31" spans="2:10" ht="20.100000000000001" customHeight="1" thickBot="1" x14ac:dyDescent="0.25">
      <c r="B31" s="4" t="s">
        <v>214</v>
      </c>
      <c r="C31" s="29">
        <v>361</v>
      </c>
      <c r="D31" s="29">
        <v>190</v>
      </c>
      <c r="E31" s="29">
        <v>1</v>
      </c>
      <c r="F31" s="29">
        <v>170</v>
      </c>
      <c r="G31" s="29">
        <v>0</v>
      </c>
      <c r="H31" s="29">
        <v>0</v>
      </c>
      <c r="I31" s="29">
        <v>202</v>
      </c>
      <c r="J31" s="29">
        <v>159</v>
      </c>
    </row>
    <row r="32" spans="2:10" ht="20.100000000000001" customHeight="1" thickBot="1" x14ac:dyDescent="0.25">
      <c r="B32" s="4" t="s">
        <v>215</v>
      </c>
      <c r="C32" s="28">
        <v>284</v>
      </c>
      <c r="D32" s="28">
        <v>221</v>
      </c>
      <c r="E32" s="28">
        <v>0</v>
      </c>
      <c r="F32" s="28">
        <v>56</v>
      </c>
      <c r="G32" s="28">
        <v>7</v>
      </c>
      <c r="H32" s="28">
        <v>5</v>
      </c>
      <c r="I32" s="28">
        <v>236</v>
      </c>
      <c r="J32" s="28">
        <v>48</v>
      </c>
    </row>
    <row r="33" spans="2:10" ht="20.100000000000001" customHeight="1" thickBot="1" x14ac:dyDescent="0.25">
      <c r="B33" s="4" t="s">
        <v>216</v>
      </c>
      <c r="C33" s="19">
        <v>119</v>
      </c>
      <c r="D33" s="19">
        <v>82</v>
      </c>
      <c r="E33" s="19">
        <v>1</v>
      </c>
      <c r="F33" s="19">
        <v>36</v>
      </c>
      <c r="G33" s="19">
        <v>0</v>
      </c>
      <c r="H33" s="19">
        <v>4</v>
      </c>
      <c r="I33" s="19">
        <v>93</v>
      </c>
      <c r="J33" s="19">
        <v>26</v>
      </c>
    </row>
    <row r="34" spans="2:10" ht="20.100000000000001" customHeight="1" thickBot="1" x14ac:dyDescent="0.25">
      <c r="B34" s="4" t="s">
        <v>217</v>
      </c>
      <c r="C34" s="19">
        <v>171</v>
      </c>
      <c r="D34" s="19">
        <v>124</v>
      </c>
      <c r="E34" s="19">
        <v>1</v>
      </c>
      <c r="F34" s="19">
        <v>46</v>
      </c>
      <c r="G34" s="19">
        <v>0</v>
      </c>
      <c r="H34" s="19">
        <v>0</v>
      </c>
      <c r="I34" s="19">
        <v>129</v>
      </c>
      <c r="J34" s="19">
        <v>42</v>
      </c>
    </row>
    <row r="35" spans="2:10" ht="20.100000000000001" customHeight="1" thickBot="1" x14ac:dyDescent="0.25">
      <c r="B35" s="4" t="s">
        <v>218</v>
      </c>
      <c r="C35" s="19">
        <v>88</v>
      </c>
      <c r="D35" s="19">
        <v>33</v>
      </c>
      <c r="E35" s="19">
        <v>0</v>
      </c>
      <c r="F35" s="19">
        <v>55</v>
      </c>
      <c r="G35" s="19">
        <v>0</v>
      </c>
      <c r="H35" s="19">
        <v>2</v>
      </c>
      <c r="I35" s="19">
        <v>33</v>
      </c>
      <c r="J35" s="19">
        <v>55</v>
      </c>
    </row>
    <row r="36" spans="2:10" ht="20.100000000000001" customHeight="1" thickBot="1" x14ac:dyDescent="0.25">
      <c r="B36" s="4" t="s">
        <v>219</v>
      </c>
      <c r="C36" s="19">
        <v>96</v>
      </c>
      <c r="D36" s="19">
        <v>52</v>
      </c>
      <c r="E36" s="19">
        <v>0</v>
      </c>
      <c r="F36" s="19">
        <v>44</v>
      </c>
      <c r="G36" s="19">
        <v>0</v>
      </c>
      <c r="H36" s="19">
        <v>0</v>
      </c>
      <c r="I36" s="19">
        <v>50</v>
      </c>
      <c r="J36" s="19">
        <v>46</v>
      </c>
    </row>
    <row r="37" spans="2:10" ht="20.100000000000001" customHeight="1" thickBot="1" x14ac:dyDescent="0.25">
      <c r="B37" s="4" t="s">
        <v>220</v>
      </c>
      <c r="C37" s="19">
        <v>444</v>
      </c>
      <c r="D37" s="19">
        <v>291</v>
      </c>
      <c r="E37" s="19">
        <v>0</v>
      </c>
      <c r="F37" s="19">
        <v>153</v>
      </c>
      <c r="G37" s="19">
        <v>0</v>
      </c>
      <c r="H37" s="19">
        <v>0</v>
      </c>
      <c r="I37" s="19">
        <v>288</v>
      </c>
      <c r="J37" s="19">
        <v>156</v>
      </c>
    </row>
    <row r="38" spans="2:10" ht="20.100000000000001" customHeight="1" thickBot="1" x14ac:dyDescent="0.25">
      <c r="B38" s="4" t="s">
        <v>221</v>
      </c>
      <c r="C38" s="19">
        <v>166</v>
      </c>
      <c r="D38" s="19">
        <v>132</v>
      </c>
      <c r="E38" s="19">
        <v>0</v>
      </c>
      <c r="F38" s="19">
        <v>34</v>
      </c>
      <c r="G38" s="19">
        <v>0</v>
      </c>
      <c r="H38" s="19">
        <v>0</v>
      </c>
      <c r="I38" s="19">
        <v>138</v>
      </c>
      <c r="J38" s="19">
        <v>28</v>
      </c>
    </row>
    <row r="39" spans="2:10" ht="20.100000000000001" customHeight="1" thickBot="1" x14ac:dyDescent="0.25">
      <c r="B39" s="4" t="s">
        <v>222</v>
      </c>
      <c r="C39" s="19">
        <v>376</v>
      </c>
      <c r="D39" s="19">
        <v>243</v>
      </c>
      <c r="E39" s="19">
        <v>2</v>
      </c>
      <c r="F39" s="19">
        <v>128</v>
      </c>
      <c r="G39" s="19">
        <v>3</v>
      </c>
      <c r="H39" s="19">
        <v>0</v>
      </c>
      <c r="I39" s="19">
        <v>253</v>
      </c>
      <c r="J39" s="19">
        <v>123</v>
      </c>
    </row>
    <row r="40" spans="2:10" ht="20.100000000000001" customHeight="1" thickBot="1" x14ac:dyDescent="0.25">
      <c r="B40" s="4" t="s">
        <v>223</v>
      </c>
      <c r="C40" s="19">
        <v>544</v>
      </c>
      <c r="D40" s="19">
        <v>390</v>
      </c>
      <c r="E40" s="19">
        <v>17</v>
      </c>
      <c r="F40" s="19">
        <v>134</v>
      </c>
      <c r="G40" s="19">
        <v>3</v>
      </c>
      <c r="H40" s="19">
        <v>0</v>
      </c>
      <c r="I40" s="19">
        <v>395</v>
      </c>
      <c r="J40" s="19">
        <v>149</v>
      </c>
    </row>
    <row r="41" spans="2:10" ht="20.100000000000001" customHeight="1" thickBot="1" x14ac:dyDescent="0.25">
      <c r="B41" s="4" t="s">
        <v>224</v>
      </c>
      <c r="C41" s="19">
        <v>148</v>
      </c>
      <c r="D41" s="19">
        <v>71</v>
      </c>
      <c r="E41" s="19">
        <v>0</v>
      </c>
      <c r="F41" s="19">
        <v>70</v>
      </c>
      <c r="G41" s="19">
        <v>7</v>
      </c>
      <c r="H41" s="19">
        <v>0</v>
      </c>
      <c r="I41" s="19">
        <v>69</v>
      </c>
      <c r="J41" s="19">
        <v>79</v>
      </c>
    </row>
    <row r="42" spans="2:10" ht="20.100000000000001" customHeight="1" thickBot="1" x14ac:dyDescent="0.25">
      <c r="B42" s="4" t="s">
        <v>225</v>
      </c>
      <c r="C42" s="19">
        <v>251</v>
      </c>
      <c r="D42" s="19">
        <v>162</v>
      </c>
      <c r="E42" s="19">
        <v>1</v>
      </c>
      <c r="F42" s="19">
        <v>88</v>
      </c>
      <c r="G42" s="19">
        <v>0</v>
      </c>
      <c r="H42" s="19">
        <v>0</v>
      </c>
      <c r="I42" s="19">
        <v>165</v>
      </c>
      <c r="J42" s="19">
        <v>86</v>
      </c>
    </row>
    <row r="43" spans="2:10" ht="20.100000000000001" customHeight="1" thickBot="1" x14ac:dyDescent="0.25">
      <c r="B43" s="4" t="s">
        <v>226</v>
      </c>
      <c r="C43" s="19">
        <v>685</v>
      </c>
      <c r="D43" s="19">
        <v>480</v>
      </c>
      <c r="E43" s="19">
        <v>1</v>
      </c>
      <c r="F43" s="19">
        <v>170</v>
      </c>
      <c r="G43" s="19">
        <v>34</v>
      </c>
      <c r="H43" s="19">
        <v>1</v>
      </c>
      <c r="I43" s="19">
        <v>473</v>
      </c>
      <c r="J43" s="19">
        <v>212</v>
      </c>
    </row>
    <row r="44" spans="2:10" ht="20.100000000000001" customHeight="1" thickBot="1" x14ac:dyDescent="0.25">
      <c r="B44" s="4" t="s">
        <v>227</v>
      </c>
      <c r="C44" s="19">
        <v>4100</v>
      </c>
      <c r="D44" s="19">
        <v>2322</v>
      </c>
      <c r="E44" s="19">
        <v>22</v>
      </c>
      <c r="F44" s="19">
        <v>1746</v>
      </c>
      <c r="G44" s="19">
        <v>10</v>
      </c>
      <c r="H44" s="19">
        <v>10</v>
      </c>
      <c r="I44" s="19">
        <v>2164</v>
      </c>
      <c r="J44" s="19">
        <v>1936</v>
      </c>
    </row>
    <row r="45" spans="2:10" ht="20.100000000000001" customHeight="1" thickBot="1" x14ac:dyDescent="0.25">
      <c r="B45" s="4" t="s">
        <v>228</v>
      </c>
      <c r="C45" s="19">
        <v>642</v>
      </c>
      <c r="D45" s="19">
        <v>354</v>
      </c>
      <c r="E45" s="19">
        <v>0</v>
      </c>
      <c r="F45" s="19">
        <v>286</v>
      </c>
      <c r="G45" s="19">
        <v>2</v>
      </c>
      <c r="H45" s="19">
        <v>1</v>
      </c>
      <c r="I45" s="19">
        <v>357</v>
      </c>
      <c r="J45" s="19">
        <v>285</v>
      </c>
    </row>
    <row r="46" spans="2:10" ht="20.100000000000001" customHeight="1" thickBot="1" x14ac:dyDescent="0.25">
      <c r="B46" s="4" t="s">
        <v>229</v>
      </c>
      <c r="C46" s="19">
        <v>498</v>
      </c>
      <c r="D46" s="19">
        <v>248</v>
      </c>
      <c r="E46" s="19">
        <v>2</v>
      </c>
      <c r="F46" s="19">
        <v>247</v>
      </c>
      <c r="G46" s="19">
        <v>1</v>
      </c>
      <c r="H46" s="19">
        <v>11</v>
      </c>
      <c r="I46" s="19">
        <v>251</v>
      </c>
      <c r="J46" s="19">
        <v>247</v>
      </c>
    </row>
    <row r="47" spans="2:10" ht="20.100000000000001" customHeight="1" thickBot="1" x14ac:dyDescent="0.25">
      <c r="B47" s="4" t="s">
        <v>230</v>
      </c>
      <c r="C47" s="19">
        <v>794</v>
      </c>
      <c r="D47" s="19">
        <v>448</v>
      </c>
      <c r="E47" s="19">
        <v>6</v>
      </c>
      <c r="F47" s="19">
        <v>274</v>
      </c>
      <c r="G47" s="19">
        <v>66</v>
      </c>
      <c r="H47" s="19">
        <v>0</v>
      </c>
      <c r="I47" s="19">
        <v>485</v>
      </c>
      <c r="J47" s="19">
        <v>309</v>
      </c>
    </row>
    <row r="48" spans="2:10" ht="20.100000000000001" customHeight="1" thickBot="1" x14ac:dyDescent="0.25">
      <c r="B48" s="4" t="s">
        <v>231</v>
      </c>
      <c r="C48" s="19">
        <v>2459</v>
      </c>
      <c r="D48" s="19">
        <v>1484</v>
      </c>
      <c r="E48" s="19">
        <v>9</v>
      </c>
      <c r="F48" s="19">
        <v>962</v>
      </c>
      <c r="G48" s="19">
        <v>4</v>
      </c>
      <c r="H48" s="19">
        <v>7</v>
      </c>
      <c r="I48" s="19">
        <v>1485</v>
      </c>
      <c r="J48" s="19">
        <v>974</v>
      </c>
    </row>
    <row r="49" spans="2:10" ht="20.100000000000001" customHeight="1" thickBot="1" x14ac:dyDescent="0.25">
      <c r="B49" s="4" t="s">
        <v>232</v>
      </c>
      <c r="C49" s="19">
        <v>503</v>
      </c>
      <c r="D49" s="19">
        <v>283</v>
      </c>
      <c r="E49" s="19">
        <v>0</v>
      </c>
      <c r="F49" s="19">
        <v>219</v>
      </c>
      <c r="G49" s="19">
        <v>1</v>
      </c>
      <c r="H49" s="19">
        <v>2</v>
      </c>
      <c r="I49" s="19">
        <v>287</v>
      </c>
      <c r="J49" s="19">
        <v>216</v>
      </c>
    </row>
    <row r="50" spans="2:10" ht="20.100000000000001" customHeight="1" thickBot="1" x14ac:dyDescent="0.25">
      <c r="B50" s="4" t="s">
        <v>233</v>
      </c>
      <c r="C50" s="19">
        <v>2411</v>
      </c>
      <c r="D50" s="19">
        <v>1548</v>
      </c>
      <c r="E50" s="19">
        <v>13</v>
      </c>
      <c r="F50" s="19">
        <v>806</v>
      </c>
      <c r="G50" s="19">
        <v>44</v>
      </c>
      <c r="H50" s="19">
        <v>13</v>
      </c>
      <c r="I50" s="19">
        <v>1534</v>
      </c>
      <c r="J50" s="19">
        <v>877</v>
      </c>
    </row>
    <row r="51" spans="2:10" ht="20.100000000000001" customHeight="1" thickBot="1" x14ac:dyDescent="0.25">
      <c r="B51" s="4" t="s">
        <v>234</v>
      </c>
      <c r="C51" s="19">
        <v>552</v>
      </c>
      <c r="D51" s="19">
        <v>497</v>
      </c>
      <c r="E51" s="19">
        <v>2</v>
      </c>
      <c r="F51" s="19">
        <v>53</v>
      </c>
      <c r="G51" s="19">
        <v>0</v>
      </c>
      <c r="H51" s="19">
        <v>0</v>
      </c>
      <c r="I51" s="19">
        <v>502</v>
      </c>
      <c r="J51" s="19">
        <v>50</v>
      </c>
    </row>
    <row r="52" spans="2:10" ht="20.100000000000001" customHeight="1" thickBot="1" x14ac:dyDescent="0.25">
      <c r="B52" s="4" t="s">
        <v>235</v>
      </c>
      <c r="C52" s="19">
        <v>240</v>
      </c>
      <c r="D52" s="19">
        <v>189</v>
      </c>
      <c r="E52" s="19">
        <v>4</v>
      </c>
      <c r="F52" s="19">
        <v>47</v>
      </c>
      <c r="G52" s="19">
        <v>0</v>
      </c>
      <c r="H52" s="19">
        <v>0</v>
      </c>
      <c r="I52" s="19">
        <v>208</v>
      </c>
      <c r="J52" s="19">
        <v>32</v>
      </c>
    </row>
    <row r="53" spans="2:10" ht="20.100000000000001" customHeight="1" thickBot="1" x14ac:dyDescent="0.25">
      <c r="B53" s="4" t="s">
        <v>236</v>
      </c>
      <c r="C53" s="19">
        <v>822</v>
      </c>
      <c r="D53" s="19">
        <v>659</v>
      </c>
      <c r="E53" s="19">
        <v>5</v>
      </c>
      <c r="F53" s="19">
        <v>156</v>
      </c>
      <c r="G53" s="19">
        <v>2</v>
      </c>
      <c r="H53" s="19">
        <v>51</v>
      </c>
      <c r="I53" s="19">
        <v>691</v>
      </c>
      <c r="J53" s="19">
        <v>131</v>
      </c>
    </row>
    <row r="54" spans="2:10" ht="20.100000000000001" customHeight="1" thickBot="1" x14ac:dyDescent="0.25">
      <c r="B54" s="4" t="s">
        <v>237</v>
      </c>
      <c r="C54" s="19">
        <v>247</v>
      </c>
      <c r="D54" s="19">
        <v>151</v>
      </c>
      <c r="E54" s="19">
        <v>2</v>
      </c>
      <c r="F54" s="19">
        <v>79</v>
      </c>
      <c r="G54" s="19">
        <v>15</v>
      </c>
      <c r="H54" s="19">
        <v>0</v>
      </c>
      <c r="I54" s="19">
        <v>170</v>
      </c>
      <c r="J54" s="19">
        <v>77</v>
      </c>
    </row>
    <row r="55" spans="2:10" ht="20.100000000000001" customHeight="1" thickBot="1" x14ac:dyDescent="0.25">
      <c r="B55" s="4" t="s">
        <v>238</v>
      </c>
      <c r="C55" s="19">
        <v>209</v>
      </c>
      <c r="D55" s="19">
        <v>122</v>
      </c>
      <c r="E55" s="19">
        <v>41</v>
      </c>
      <c r="F55" s="19">
        <v>39</v>
      </c>
      <c r="G55" s="19">
        <v>7</v>
      </c>
      <c r="H55" s="19">
        <v>7</v>
      </c>
      <c r="I55" s="19">
        <v>163</v>
      </c>
      <c r="J55" s="19">
        <v>46</v>
      </c>
    </row>
    <row r="56" spans="2:10" ht="20.100000000000001" customHeight="1" thickBot="1" x14ac:dyDescent="0.25">
      <c r="B56" s="4" t="s">
        <v>239</v>
      </c>
      <c r="C56" s="19">
        <v>650</v>
      </c>
      <c r="D56" s="19">
        <v>524</v>
      </c>
      <c r="E56" s="19">
        <v>3</v>
      </c>
      <c r="F56" s="19">
        <v>123</v>
      </c>
      <c r="G56" s="19">
        <v>0</v>
      </c>
      <c r="H56" s="19">
        <v>6</v>
      </c>
      <c r="I56" s="19">
        <v>541</v>
      </c>
      <c r="J56" s="19">
        <v>109</v>
      </c>
    </row>
    <row r="57" spans="2:10" ht="20.100000000000001" customHeight="1" thickBot="1" x14ac:dyDescent="0.25">
      <c r="B57" s="4" t="s">
        <v>240</v>
      </c>
      <c r="C57" s="19">
        <v>6198</v>
      </c>
      <c r="D57" s="19">
        <v>3298</v>
      </c>
      <c r="E57" s="19">
        <v>27</v>
      </c>
      <c r="F57" s="19">
        <v>2834</v>
      </c>
      <c r="G57" s="19">
        <v>39</v>
      </c>
      <c r="H57" s="19">
        <v>4</v>
      </c>
      <c r="I57" s="19">
        <v>3349</v>
      </c>
      <c r="J57" s="19">
        <v>2849</v>
      </c>
    </row>
    <row r="58" spans="2:10" ht="20.100000000000001" customHeight="1" thickBot="1" x14ac:dyDescent="0.25">
      <c r="B58" s="4" t="s">
        <v>241</v>
      </c>
      <c r="C58" s="19">
        <v>1724</v>
      </c>
      <c r="D58" s="19">
        <v>1112</v>
      </c>
      <c r="E58" s="19">
        <v>16</v>
      </c>
      <c r="F58" s="19">
        <v>565</v>
      </c>
      <c r="G58" s="19">
        <v>31</v>
      </c>
      <c r="H58" s="19">
        <v>36</v>
      </c>
      <c r="I58" s="19">
        <v>1100</v>
      </c>
      <c r="J58" s="19">
        <v>624</v>
      </c>
    </row>
    <row r="59" spans="2:10" ht="20.100000000000001" customHeight="1" thickBot="1" x14ac:dyDescent="0.25">
      <c r="B59" s="4" t="s">
        <v>242</v>
      </c>
      <c r="C59" s="19">
        <v>479</v>
      </c>
      <c r="D59" s="19">
        <v>182</v>
      </c>
      <c r="E59" s="19">
        <v>21</v>
      </c>
      <c r="F59" s="19">
        <v>264</v>
      </c>
      <c r="G59" s="19">
        <v>12</v>
      </c>
      <c r="H59" s="19">
        <v>0</v>
      </c>
      <c r="I59" s="19">
        <v>265</v>
      </c>
      <c r="J59" s="19">
        <v>214</v>
      </c>
    </row>
    <row r="60" spans="2:10" ht="20.100000000000001" customHeight="1" thickBot="1" x14ac:dyDescent="0.25">
      <c r="B60" s="4" t="s">
        <v>243</v>
      </c>
      <c r="C60" s="19">
        <v>118</v>
      </c>
      <c r="D60" s="19">
        <v>52</v>
      </c>
      <c r="E60" s="19">
        <v>3</v>
      </c>
      <c r="F60" s="19">
        <v>61</v>
      </c>
      <c r="G60" s="19">
        <v>2</v>
      </c>
      <c r="H60" s="19">
        <v>1</v>
      </c>
      <c r="I60" s="19">
        <v>45</v>
      </c>
      <c r="J60" s="19">
        <v>73</v>
      </c>
    </row>
    <row r="61" spans="2:10" ht="20.100000000000001" customHeight="1" thickBot="1" x14ac:dyDescent="0.25">
      <c r="B61" s="4" t="s">
        <v>269</v>
      </c>
      <c r="C61" s="19">
        <v>222</v>
      </c>
      <c r="D61" s="19">
        <v>117</v>
      </c>
      <c r="E61" s="19">
        <v>1</v>
      </c>
      <c r="F61" s="19">
        <v>98</v>
      </c>
      <c r="G61" s="19">
        <v>6</v>
      </c>
      <c r="H61" s="19">
        <v>13</v>
      </c>
      <c r="I61" s="19">
        <v>108</v>
      </c>
      <c r="J61" s="19">
        <v>114</v>
      </c>
    </row>
    <row r="62" spans="2:10" ht="20.100000000000001" customHeight="1" thickBot="1" x14ac:dyDescent="0.25">
      <c r="B62" s="4" t="s">
        <v>245</v>
      </c>
      <c r="C62" s="19">
        <v>776</v>
      </c>
      <c r="D62" s="19">
        <v>452</v>
      </c>
      <c r="E62" s="19">
        <v>1</v>
      </c>
      <c r="F62" s="19">
        <v>258</v>
      </c>
      <c r="G62" s="19">
        <v>65</v>
      </c>
      <c r="H62" s="19">
        <v>0</v>
      </c>
      <c r="I62" s="19">
        <v>437</v>
      </c>
      <c r="J62" s="19">
        <v>339</v>
      </c>
    </row>
    <row r="63" spans="2:10" ht="20.100000000000001" customHeight="1" thickBot="1" x14ac:dyDescent="0.25">
      <c r="B63" s="4" t="s">
        <v>246</v>
      </c>
      <c r="C63" s="19">
        <v>338</v>
      </c>
      <c r="D63" s="19">
        <v>215</v>
      </c>
      <c r="E63" s="19">
        <v>0</v>
      </c>
      <c r="F63" s="19">
        <v>122</v>
      </c>
      <c r="G63" s="19">
        <v>1</v>
      </c>
      <c r="H63" s="19">
        <v>6</v>
      </c>
      <c r="I63" s="19">
        <v>199</v>
      </c>
      <c r="J63" s="19">
        <v>139</v>
      </c>
    </row>
    <row r="64" spans="2:10" ht="20.100000000000001" customHeight="1" thickBot="1" x14ac:dyDescent="0.25">
      <c r="B64" s="7" t="s">
        <v>22</v>
      </c>
      <c r="C64" s="9">
        <f>SUM(C14:C63)</f>
        <v>42495</v>
      </c>
      <c r="D64" s="9">
        <f t="shared" ref="D64:J64" si="0">SUM(D14:D63)</f>
        <v>27127</v>
      </c>
      <c r="E64" s="9">
        <f t="shared" si="0"/>
        <v>431</v>
      </c>
      <c r="F64" s="9">
        <f t="shared" si="0"/>
        <v>14461</v>
      </c>
      <c r="G64" s="9">
        <f t="shared" si="0"/>
        <v>476</v>
      </c>
      <c r="H64" s="9">
        <f>SUM(H14:H63)</f>
        <v>251</v>
      </c>
      <c r="I64" s="9">
        <f t="shared" si="0"/>
        <v>27490</v>
      </c>
      <c r="J64" s="9">
        <f t="shared" si="0"/>
        <v>15005</v>
      </c>
    </row>
    <row r="66" spans="2:6" x14ac:dyDescent="0.2">
      <c r="C66" s="49"/>
    </row>
    <row r="67" spans="2:6" ht="14.25" customHeight="1" x14ac:dyDescent="0.2">
      <c r="B67" s="94" t="s">
        <v>291</v>
      </c>
      <c r="C67" s="94"/>
      <c r="D67" s="94"/>
      <c r="E67" s="94"/>
      <c r="F67" s="94"/>
    </row>
    <row r="68" spans="2:6" ht="14.25" x14ac:dyDescent="0.2">
      <c r="B68" s="95"/>
      <c r="C68" s="95"/>
      <c r="D68" s="95"/>
      <c r="E68" s="95"/>
      <c r="F68" s="95"/>
    </row>
  </sheetData>
  <mergeCells count="3">
    <mergeCell ref="C12:J12"/>
    <mergeCell ref="B67:F67"/>
    <mergeCell ref="B68:F6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92" t="s">
        <v>263</v>
      </c>
      <c r="C9" s="93"/>
    </row>
    <row r="10" spans="2:3" ht="20.100000000000001" customHeight="1" thickBot="1" x14ac:dyDescent="0.25">
      <c r="B10" s="3" t="s">
        <v>197</v>
      </c>
      <c r="C10" s="18">
        <v>594</v>
      </c>
    </row>
    <row r="11" spans="2:3" ht="20.100000000000001" customHeight="1" thickBot="1" x14ac:dyDescent="0.25">
      <c r="B11" s="4" t="s">
        <v>198</v>
      </c>
      <c r="C11" s="19">
        <v>955</v>
      </c>
    </row>
    <row r="12" spans="2:3" ht="20.100000000000001" customHeight="1" thickBot="1" x14ac:dyDescent="0.25">
      <c r="B12" s="4" t="s">
        <v>199</v>
      </c>
      <c r="C12" s="19">
        <v>657</v>
      </c>
    </row>
    <row r="13" spans="2:3" ht="20.100000000000001" customHeight="1" thickBot="1" x14ac:dyDescent="0.25">
      <c r="B13" s="4" t="s">
        <v>200</v>
      </c>
      <c r="C13" s="19">
        <v>718</v>
      </c>
    </row>
    <row r="14" spans="2:3" ht="20.100000000000001" customHeight="1" thickBot="1" x14ac:dyDescent="0.25">
      <c r="B14" s="4" t="s">
        <v>201</v>
      </c>
      <c r="C14" s="19">
        <v>456</v>
      </c>
    </row>
    <row r="15" spans="2:3" ht="20.100000000000001" customHeight="1" thickBot="1" x14ac:dyDescent="0.25">
      <c r="B15" s="4" t="s">
        <v>202</v>
      </c>
      <c r="C15" s="19">
        <v>341</v>
      </c>
    </row>
    <row r="16" spans="2:3" ht="20.100000000000001" customHeight="1" thickBot="1" x14ac:dyDescent="0.25">
      <c r="B16" s="4" t="s">
        <v>203</v>
      </c>
      <c r="C16" s="19">
        <v>594</v>
      </c>
    </row>
    <row r="17" spans="2:3" ht="20.100000000000001" customHeight="1" thickBot="1" x14ac:dyDescent="0.25">
      <c r="B17" s="4" t="s">
        <v>204</v>
      </c>
      <c r="C17" s="19">
        <v>535</v>
      </c>
    </row>
    <row r="18" spans="2:3" ht="20.100000000000001" customHeight="1" thickBot="1" x14ac:dyDescent="0.25">
      <c r="B18" s="4" t="s">
        <v>205</v>
      </c>
      <c r="C18" s="19">
        <v>170</v>
      </c>
    </row>
    <row r="19" spans="2:3" ht="20.100000000000001" customHeight="1" thickBot="1" x14ac:dyDescent="0.25">
      <c r="B19" s="4" t="s">
        <v>206</v>
      </c>
      <c r="C19" s="19">
        <v>107</v>
      </c>
    </row>
    <row r="20" spans="2:3" ht="20.100000000000001" customHeight="1" thickBot="1" x14ac:dyDescent="0.25">
      <c r="B20" s="4" t="s">
        <v>207</v>
      </c>
      <c r="C20" s="19">
        <v>469</v>
      </c>
    </row>
    <row r="21" spans="2:3" ht="20.100000000000001" customHeight="1" thickBot="1" x14ac:dyDescent="0.25">
      <c r="B21" s="4" t="s">
        <v>208</v>
      </c>
      <c r="C21" s="19">
        <v>571</v>
      </c>
    </row>
    <row r="22" spans="2:3" ht="20.100000000000001" customHeight="1" thickBot="1" x14ac:dyDescent="0.25">
      <c r="B22" s="4" t="s">
        <v>209</v>
      </c>
      <c r="C22" s="19">
        <v>950</v>
      </c>
    </row>
    <row r="23" spans="2:3" ht="20.100000000000001" customHeight="1" thickBot="1" x14ac:dyDescent="0.25">
      <c r="B23" s="4" t="s">
        <v>210</v>
      </c>
      <c r="C23" s="19">
        <v>1402</v>
      </c>
    </row>
    <row r="24" spans="2:3" ht="20.100000000000001" customHeight="1" thickBot="1" x14ac:dyDescent="0.25">
      <c r="B24" s="4" t="s">
        <v>211</v>
      </c>
      <c r="C24" s="19">
        <v>1237</v>
      </c>
    </row>
    <row r="25" spans="2:3" ht="20.100000000000001" customHeight="1" thickBot="1" x14ac:dyDescent="0.25">
      <c r="B25" s="5" t="s">
        <v>212</v>
      </c>
      <c r="C25" s="27">
        <v>317</v>
      </c>
    </row>
    <row r="26" spans="2:3" ht="20.100000000000001" customHeight="1" thickBot="1" x14ac:dyDescent="0.25">
      <c r="B26" s="6" t="s">
        <v>213</v>
      </c>
      <c r="C26" s="29">
        <v>40</v>
      </c>
    </row>
    <row r="27" spans="2:3" ht="20.100000000000001" customHeight="1" thickBot="1" x14ac:dyDescent="0.25">
      <c r="B27" s="4" t="s">
        <v>214</v>
      </c>
      <c r="C27" s="29">
        <v>183</v>
      </c>
    </row>
    <row r="28" spans="2:3" ht="20.100000000000001" customHeight="1" thickBot="1" x14ac:dyDescent="0.25">
      <c r="B28" s="4" t="s">
        <v>215</v>
      </c>
      <c r="C28" s="28">
        <v>157</v>
      </c>
    </row>
    <row r="29" spans="2:3" ht="20.100000000000001" customHeight="1" thickBot="1" x14ac:dyDescent="0.25">
      <c r="B29" s="4" t="s">
        <v>216</v>
      </c>
      <c r="C29" s="19">
        <v>42</v>
      </c>
    </row>
    <row r="30" spans="2:3" ht="20.100000000000001" customHeight="1" thickBot="1" x14ac:dyDescent="0.25">
      <c r="B30" s="4" t="s">
        <v>217</v>
      </c>
      <c r="C30" s="19">
        <v>29</v>
      </c>
    </row>
    <row r="31" spans="2:3" ht="20.100000000000001" customHeight="1" thickBot="1" x14ac:dyDescent="0.25">
      <c r="B31" s="4" t="s">
        <v>218</v>
      </c>
      <c r="C31" s="19">
        <v>43</v>
      </c>
    </row>
    <row r="32" spans="2:3" ht="20.100000000000001" customHeight="1" thickBot="1" x14ac:dyDescent="0.25">
      <c r="B32" s="4" t="s">
        <v>219</v>
      </c>
      <c r="C32" s="19">
        <v>38</v>
      </c>
    </row>
    <row r="33" spans="2:3" ht="20.100000000000001" customHeight="1" thickBot="1" x14ac:dyDescent="0.25">
      <c r="B33" s="4" t="s">
        <v>220</v>
      </c>
      <c r="C33" s="19">
        <v>30</v>
      </c>
    </row>
    <row r="34" spans="2:3" ht="20.100000000000001" customHeight="1" thickBot="1" x14ac:dyDescent="0.25">
      <c r="B34" s="4" t="s">
        <v>221</v>
      </c>
      <c r="C34" s="19">
        <v>1</v>
      </c>
    </row>
    <row r="35" spans="2:3" ht="20.100000000000001" customHeight="1" thickBot="1" x14ac:dyDescent="0.25">
      <c r="B35" s="4" t="s">
        <v>222</v>
      </c>
      <c r="C35" s="19">
        <v>44</v>
      </c>
    </row>
    <row r="36" spans="2:3" ht="20.100000000000001" customHeight="1" thickBot="1" x14ac:dyDescent="0.25">
      <c r="B36" s="4" t="s">
        <v>223</v>
      </c>
      <c r="C36" s="19">
        <v>393</v>
      </c>
    </row>
    <row r="37" spans="2:3" ht="20.100000000000001" customHeight="1" thickBot="1" x14ac:dyDescent="0.25">
      <c r="B37" s="4" t="s">
        <v>224</v>
      </c>
      <c r="C37" s="19">
        <v>35</v>
      </c>
    </row>
    <row r="38" spans="2:3" ht="20.100000000000001" customHeight="1" thickBot="1" x14ac:dyDescent="0.25">
      <c r="B38" s="4" t="s">
        <v>225</v>
      </c>
      <c r="C38" s="19">
        <v>116</v>
      </c>
    </row>
    <row r="39" spans="2:3" ht="20.100000000000001" customHeight="1" thickBot="1" x14ac:dyDescent="0.25">
      <c r="B39" s="4" t="s">
        <v>226</v>
      </c>
      <c r="C39" s="19">
        <v>449</v>
      </c>
    </row>
    <row r="40" spans="2:3" ht="20.100000000000001" customHeight="1" thickBot="1" x14ac:dyDescent="0.25">
      <c r="B40" s="4" t="s">
        <v>227</v>
      </c>
      <c r="C40" s="19">
        <v>841</v>
      </c>
    </row>
    <row r="41" spans="2:3" ht="20.100000000000001" customHeight="1" thickBot="1" x14ac:dyDescent="0.25">
      <c r="B41" s="4" t="s">
        <v>228</v>
      </c>
      <c r="C41" s="19">
        <v>146</v>
      </c>
    </row>
    <row r="42" spans="2:3" ht="20.100000000000001" customHeight="1" thickBot="1" x14ac:dyDescent="0.25">
      <c r="B42" s="4" t="s">
        <v>229</v>
      </c>
      <c r="C42" s="19">
        <v>393</v>
      </c>
    </row>
    <row r="43" spans="2:3" ht="20.100000000000001" customHeight="1" thickBot="1" x14ac:dyDescent="0.25">
      <c r="B43" s="4" t="s">
        <v>230</v>
      </c>
      <c r="C43" s="19">
        <v>397</v>
      </c>
    </row>
    <row r="44" spans="2:3" ht="20.100000000000001" customHeight="1" thickBot="1" x14ac:dyDescent="0.25">
      <c r="B44" s="4" t="s">
        <v>231</v>
      </c>
      <c r="C44" s="19">
        <v>1500</v>
      </c>
    </row>
    <row r="45" spans="2:3" ht="20.100000000000001" customHeight="1" thickBot="1" x14ac:dyDescent="0.25">
      <c r="B45" s="4" t="s">
        <v>232</v>
      </c>
      <c r="C45" s="19">
        <v>538</v>
      </c>
    </row>
    <row r="46" spans="2:3" ht="20.100000000000001" customHeight="1" thickBot="1" x14ac:dyDescent="0.25">
      <c r="B46" s="4" t="s">
        <v>233</v>
      </c>
      <c r="C46" s="19">
        <v>1724</v>
      </c>
    </row>
    <row r="47" spans="2:3" ht="20.100000000000001" customHeight="1" thickBot="1" x14ac:dyDescent="0.25">
      <c r="B47" s="4" t="s">
        <v>234</v>
      </c>
      <c r="C47" s="19">
        <v>322</v>
      </c>
    </row>
    <row r="48" spans="2:3" ht="20.100000000000001" customHeight="1" thickBot="1" x14ac:dyDescent="0.25">
      <c r="B48" s="4" t="s">
        <v>235</v>
      </c>
      <c r="C48" s="19">
        <v>288</v>
      </c>
    </row>
    <row r="49" spans="2:3" ht="20.100000000000001" customHeight="1" thickBot="1" x14ac:dyDescent="0.25">
      <c r="B49" s="4" t="s">
        <v>236</v>
      </c>
      <c r="C49" s="19">
        <v>386</v>
      </c>
    </row>
    <row r="50" spans="2:3" ht="20.100000000000001" customHeight="1" thickBot="1" x14ac:dyDescent="0.25">
      <c r="B50" s="4" t="s">
        <v>237</v>
      </c>
      <c r="C50" s="19">
        <v>14</v>
      </c>
    </row>
    <row r="51" spans="2:3" ht="20.100000000000001" customHeight="1" thickBot="1" x14ac:dyDescent="0.25">
      <c r="B51" s="4" t="s">
        <v>238</v>
      </c>
      <c r="C51" s="19">
        <v>59</v>
      </c>
    </row>
    <row r="52" spans="2:3" ht="20.100000000000001" customHeight="1" thickBot="1" x14ac:dyDescent="0.25">
      <c r="B52" s="4" t="s">
        <v>239</v>
      </c>
      <c r="C52" s="19">
        <v>368</v>
      </c>
    </row>
    <row r="53" spans="2:3" ht="20.100000000000001" customHeight="1" thickBot="1" x14ac:dyDescent="0.25">
      <c r="B53" s="4" t="s">
        <v>240</v>
      </c>
      <c r="C53" s="19">
        <v>907</v>
      </c>
    </row>
    <row r="54" spans="2:3" ht="20.100000000000001" customHeight="1" thickBot="1" x14ac:dyDescent="0.25">
      <c r="B54" s="4" t="s">
        <v>241</v>
      </c>
      <c r="C54" s="19">
        <v>1880</v>
      </c>
    </row>
    <row r="55" spans="2:3" ht="20.100000000000001" customHeight="1" thickBot="1" x14ac:dyDescent="0.25">
      <c r="B55" s="4" t="s">
        <v>242</v>
      </c>
      <c r="C55" s="19">
        <v>296</v>
      </c>
    </row>
    <row r="56" spans="2:3" ht="20.100000000000001" customHeight="1" thickBot="1" x14ac:dyDescent="0.25">
      <c r="B56" s="4" t="s">
        <v>243</v>
      </c>
      <c r="C56" s="19">
        <v>282</v>
      </c>
    </row>
    <row r="57" spans="2:3" ht="20.100000000000001" customHeight="1" thickBot="1" x14ac:dyDescent="0.25">
      <c r="B57" s="4" t="s">
        <v>269</v>
      </c>
      <c r="C57" s="19">
        <v>303</v>
      </c>
    </row>
    <row r="58" spans="2:3" ht="20.100000000000001" customHeight="1" thickBot="1" x14ac:dyDescent="0.25">
      <c r="B58" s="4" t="s">
        <v>245</v>
      </c>
      <c r="C58" s="19">
        <v>593</v>
      </c>
    </row>
    <row r="59" spans="2:3" ht="20.100000000000001" customHeight="1" thickBot="1" x14ac:dyDescent="0.25">
      <c r="B59" s="4" t="s">
        <v>246</v>
      </c>
      <c r="C59" s="19">
        <v>193</v>
      </c>
    </row>
    <row r="60" spans="2:3" ht="20.100000000000001" customHeight="1" thickBot="1" x14ac:dyDescent="0.25">
      <c r="B60" s="7" t="s">
        <v>22</v>
      </c>
      <c r="C60" s="9">
        <f>SUM(C10:C59)</f>
        <v>23103</v>
      </c>
    </row>
    <row r="61" spans="2:3" x14ac:dyDescent="0.2">
      <c r="C61" s="49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3"/>
      <c r="C9" s="92" t="s">
        <v>264</v>
      </c>
      <c r="D9" s="93"/>
      <c r="E9" s="93"/>
      <c r="F9" s="93"/>
      <c r="G9" s="93"/>
      <c r="H9" s="92" t="s">
        <v>265</v>
      </c>
      <c r="I9" s="93"/>
      <c r="J9" s="93"/>
      <c r="K9" s="93"/>
      <c r="L9" s="93"/>
      <c r="M9" s="92" t="s">
        <v>35</v>
      </c>
      <c r="N9" s="93"/>
      <c r="O9" s="93"/>
      <c r="P9" s="93"/>
      <c r="Q9" s="93"/>
    </row>
    <row r="10" spans="2:17" ht="41.25" customHeight="1" thickBot="1" x14ac:dyDescent="0.25">
      <c r="B10" s="24"/>
      <c r="C10" s="22" t="s">
        <v>115</v>
      </c>
      <c r="D10" s="22" t="s">
        <v>116</v>
      </c>
      <c r="E10" s="22" t="s">
        <v>117</v>
      </c>
      <c r="F10" s="22" t="s">
        <v>118</v>
      </c>
      <c r="G10" s="22" t="s">
        <v>119</v>
      </c>
      <c r="H10" s="22" t="s">
        <v>115</v>
      </c>
      <c r="I10" s="22" t="s">
        <v>116</v>
      </c>
      <c r="J10" s="22" t="s">
        <v>117</v>
      </c>
      <c r="K10" s="22" t="s">
        <v>118</v>
      </c>
      <c r="L10" s="22" t="s">
        <v>119</v>
      </c>
      <c r="M10" s="22" t="s">
        <v>115</v>
      </c>
      <c r="N10" s="22" t="s">
        <v>116</v>
      </c>
      <c r="O10" s="22" t="s">
        <v>117</v>
      </c>
      <c r="P10" s="22" t="s">
        <v>118</v>
      </c>
      <c r="Q10" s="22" t="s">
        <v>119</v>
      </c>
    </row>
    <row r="11" spans="2:17" ht="20.100000000000001" customHeight="1" thickBot="1" x14ac:dyDescent="0.25">
      <c r="B11" s="3" t="s">
        <v>197</v>
      </c>
      <c r="C11" s="18">
        <v>686</v>
      </c>
      <c r="D11" s="18">
        <v>312</v>
      </c>
      <c r="E11" s="18">
        <v>347</v>
      </c>
      <c r="F11" s="18">
        <v>16</v>
      </c>
      <c r="G11" s="18">
        <v>11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686</v>
      </c>
      <c r="N11" s="18">
        <v>312</v>
      </c>
      <c r="O11" s="18">
        <v>347</v>
      </c>
      <c r="P11" s="18">
        <v>16</v>
      </c>
      <c r="Q11" s="18">
        <v>11</v>
      </c>
    </row>
    <row r="12" spans="2:17" ht="20.100000000000001" customHeight="1" thickBot="1" x14ac:dyDescent="0.25">
      <c r="B12" s="4" t="s">
        <v>198</v>
      </c>
      <c r="C12" s="19">
        <v>1225</v>
      </c>
      <c r="D12" s="19">
        <v>1038</v>
      </c>
      <c r="E12" s="19">
        <v>93</v>
      </c>
      <c r="F12" s="19">
        <v>89</v>
      </c>
      <c r="G12" s="19">
        <v>5</v>
      </c>
      <c r="H12" s="19">
        <v>1</v>
      </c>
      <c r="I12" s="19">
        <v>1</v>
      </c>
      <c r="J12" s="19">
        <v>0</v>
      </c>
      <c r="K12" s="19">
        <v>0</v>
      </c>
      <c r="L12" s="19">
        <v>0</v>
      </c>
      <c r="M12" s="19">
        <v>1226</v>
      </c>
      <c r="N12" s="19">
        <v>1039</v>
      </c>
      <c r="O12" s="19">
        <v>93</v>
      </c>
      <c r="P12" s="19">
        <v>89</v>
      </c>
      <c r="Q12" s="19">
        <v>5</v>
      </c>
    </row>
    <row r="13" spans="2:17" ht="20.100000000000001" customHeight="1" thickBot="1" x14ac:dyDescent="0.25">
      <c r="B13" s="4" t="s">
        <v>199</v>
      </c>
      <c r="C13" s="19">
        <v>760</v>
      </c>
      <c r="D13" s="19">
        <v>639</v>
      </c>
      <c r="E13" s="19">
        <v>78</v>
      </c>
      <c r="F13" s="19">
        <v>39</v>
      </c>
      <c r="G13" s="19">
        <v>4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760</v>
      </c>
      <c r="N13" s="19">
        <v>639</v>
      </c>
      <c r="O13" s="19">
        <v>78</v>
      </c>
      <c r="P13" s="19">
        <v>39</v>
      </c>
      <c r="Q13" s="19">
        <v>4</v>
      </c>
    </row>
    <row r="14" spans="2:17" ht="20.100000000000001" customHeight="1" thickBot="1" x14ac:dyDescent="0.25">
      <c r="B14" s="4" t="s">
        <v>200</v>
      </c>
      <c r="C14" s="19">
        <v>1075</v>
      </c>
      <c r="D14" s="19">
        <v>854</v>
      </c>
      <c r="E14" s="19">
        <v>179</v>
      </c>
      <c r="F14" s="19">
        <v>39</v>
      </c>
      <c r="G14" s="19">
        <v>3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1075</v>
      </c>
      <c r="N14" s="19">
        <v>854</v>
      </c>
      <c r="O14" s="19">
        <v>179</v>
      </c>
      <c r="P14" s="19">
        <v>39</v>
      </c>
      <c r="Q14" s="19">
        <v>3</v>
      </c>
    </row>
    <row r="15" spans="2:17" ht="20.100000000000001" customHeight="1" thickBot="1" x14ac:dyDescent="0.25">
      <c r="B15" s="4" t="s">
        <v>201</v>
      </c>
      <c r="C15" s="19">
        <v>537</v>
      </c>
      <c r="D15" s="19">
        <v>317</v>
      </c>
      <c r="E15" s="19">
        <v>171</v>
      </c>
      <c r="F15" s="19">
        <v>44</v>
      </c>
      <c r="G15" s="19">
        <v>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537</v>
      </c>
      <c r="N15" s="19">
        <v>317</v>
      </c>
      <c r="O15" s="19">
        <v>171</v>
      </c>
      <c r="P15" s="19">
        <v>44</v>
      </c>
      <c r="Q15" s="19">
        <v>5</v>
      </c>
    </row>
    <row r="16" spans="2:17" ht="20.100000000000001" customHeight="1" thickBot="1" x14ac:dyDescent="0.25">
      <c r="B16" s="4" t="s">
        <v>202</v>
      </c>
      <c r="C16" s="19">
        <v>424</v>
      </c>
      <c r="D16" s="19">
        <v>364</v>
      </c>
      <c r="E16" s="19">
        <v>30</v>
      </c>
      <c r="F16" s="19">
        <v>30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424</v>
      </c>
      <c r="N16" s="19">
        <v>364</v>
      </c>
      <c r="O16" s="19">
        <v>30</v>
      </c>
      <c r="P16" s="19">
        <v>30</v>
      </c>
      <c r="Q16" s="19">
        <v>0</v>
      </c>
    </row>
    <row r="17" spans="2:17" ht="20.100000000000001" customHeight="1" thickBot="1" x14ac:dyDescent="0.25">
      <c r="B17" s="4" t="s">
        <v>203</v>
      </c>
      <c r="C17" s="19">
        <v>885</v>
      </c>
      <c r="D17" s="19">
        <v>461</v>
      </c>
      <c r="E17" s="19">
        <v>273</v>
      </c>
      <c r="F17" s="19">
        <v>104</v>
      </c>
      <c r="G17" s="19">
        <v>47</v>
      </c>
      <c r="H17" s="19">
        <v>5</v>
      </c>
      <c r="I17" s="19">
        <v>1</v>
      </c>
      <c r="J17" s="19">
        <v>4</v>
      </c>
      <c r="K17" s="19">
        <v>0</v>
      </c>
      <c r="L17" s="19">
        <v>0</v>
      </c>
      <c r="M17" s="19">
        <v>890</v>
      </c>
      <c r="N17" s="19">
        <v>462</v>
      </c>
      <c r="O17" s="19">
        <v>277</v>
      </c>
      <c r="P17" s="19">
        <v>104</v>
      </c>
      <c r="Q17" s="19">
        <v>47</v>
      </c>
    </row>
    <row r="18" spans="2:17" ht="20.100000000000001" customHeight="1" thickBot="1" x14ac:dyDescent="0.25">
      <c r="B18" s="4" t="s">
        <v>204</v>
      </c>
      <c r="C18" s="19">
        <v>872</v>
      </c>
      <c r="D18" s="19">
        <v>629</v>
      </c>
      <c r="E18" s="19">
        <v>69</v>
      </c>
      <c r="F18" s="19">
        <v>158</v>
      </c>
      <c r="G18" s="19">
        <v>16</v>
      </c>
      <c r="H18" s="19">
        <v>2</v>
      </c>
      <c r="I18" s="19">
        <v>1</v>
      </c>
      <c r="J18" s="19">
        <v>0</v>
      </c>
      <c r="K18" s="19">
        <v>1</v>
      </c>
      <c r="L18" s="19">
        <v>0</v>
      </c>
      <c r="M18" s="19">
        <v>874</v>
      </c>
      <c r="N18" s="19">
        <v>630</v>
      </c>
      <c r="O18" s="19">
        <v>69</v>
      </c>
      <c r="P18" s="19">
        <v>159</v>
      </c>
      <c r="Q18" s="19">
        <v>16</v>
      </c>
    </row>
    <row r="19" spans="2:17" ht="20.100000000000001" customHeight="1" thickBot="1" x14ac:dyDescent="0.25">
      <c r="B19" s="4" t="s">
        <v>205</v>
      </c>
      <c r="C19" s="19">
        <v>187</v>
      </c>
      <c r="D19" s="19">
        <v>116</v>
      </c>
      <c r="E19" s="19">
        <v>68</v>
      </c>
      <c r="F19" s="19">
        <v>3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187</v>
      </c>
      <c r="N19" s="19">
        <v>116</v>
      </c>
      <c r="O19" s="19">
        <v>68</v>
      </c>
      <c r="P19" s="19">
        <v>3</v>
      </c>
      <c r="Q19" s="19">
        <v>0</v>
      </c>
    </row>
    <row r="20" spans="2:17" ht="20.100000000000001" customHeight="1" thickBot="1" x14ac:dyDescent="0.25">
      <c r="B20" s="4" t="s">
        <v>206</v>
      </c>
      <c r="C20" s="19">
        <v>158</v>
      </c>
      <c r="D20" s="19">
        <v>65</v>
      </c>
      <c r="E20" s="19">
        <v>79</v>
      </c>
      <c r="F20" s="19">
        <v>10</v>
      </c>
      <c r="G20" s="19">
        <v>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158</v>
      </c>
      <c r="N20" s="19">
        <v>65</v>
      </c>
      <c r="O20" s="19">
        <v>79</v>
      </c>
      <c r="P20" s="19">
        <v>10</v>
      </c>
      <c r="Q20" s="19">
        <v>4</v>
      </c>
    </row>
    <row r="21" spans="2:17" ht="20.100000000000001" customHeight="1" thickBot="1" x14ac:dyDescent="0.25">
      <c r="B21" s="4" t="s">
        <v>207</v>
      </c>
      <c r="C21" s="19">
        <v>623</v>
      </c>
      <c r="D21" s="19">
        <v>324</v>
      </c>
      <c r="E21" s="19">
        <v>263</v>
      </c>
      <c r="F21" s="19">
        <v>26</v>
      </c>
      <c r="G21" s="19">
        <v>10</v>
      </c>
      <c r="H21" s="19">
        <v>2</v>
      </c>
      <c r="I21" s="19">
        <v>1</v>
      </c>
      <c r="J21" s="19">
        <v>0</v>
      </c>
      <c r="K21" s="19">
        <v>1</v>
      </c>
      <c r="L21" s="19">
        <v>0</v>
      </c>
      <c r="M21" s="19">
        <v>625</v>
      </c>
      <c r="N21" s="19">
        <v>325</v>
      </c>
      <c r="O21" s="19">
        <v>263</v>
      </c>
      <c r="P21" s="19">
        <v>27</v>
      </c>
      <c r="Q21" s="19">
        <v>10</v>
      </c>
    </row>
    <row r="22" spans="2:17" ht="20.100000000000001" customHeight="1" thickBot="1" x14ac:dyDescent="0.25">
      <c r="B22" s="4" t="s">
        <v>208</v>
      </c>
      <c r="C22" s="19">
        <v>717</v>
      </c>
      <c r="D22" s="19">
        <v>549</v>
      </c>
      <c r="E22" s="19">
        <v>130</v>
      </c>
      <c r="F22" s="19">
        <v>38</v>
      </c>
      <c r="G22" s="19">
        <v>0</v>
      </c>
      <c r="H22" s="19">
        <v>1</v>
      </c>
      <c r="I22" s="19">
        <v>1</v>
      </c>
      <c r="J22" s="19">
        <v>0</v>
      </c>
      <c r="K22" s="19">
        <v>0</v>
      </c>
      <c r="L22" s="19">
        <v>0</v>
      </c>
      <c r="M22" s="19">
        <v>718</v>
      </c>
      <c r="N22" s="19">
        <v>550</v>
      </c>
      <c r="O22" s="19">
        <v>130</v>
      </c>
      <c r="P22" s="19">
        <v>38</v>
      </c>
      <c r="Q22" s="19">
        <v>0</v>
      </c>
    </row>
    <row r="23" spans="2:17" ht="20.100000000000001" customHeight="1" thickBot="1" x14ac:dyDescent="0.25">
      <c r="B23" s="4" t="s">
        <v>209</v>
      </c>
      <c r="C23" s="19">
        <v>1136</v>
      </c>
      <c r="D23" s="19">
        <v>597</v>
      </c>
      <c r="E23" s="19">
        <v>481</v>
      </c>
      <c r="F23" s="19">
        <v>40</v>
      </c>
      <c r="G23" s="19">
        <v>18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1136</v>
      </c>
      <c r="N23" s="19">
        <v>597</v>
      </c>
      <c r="O23" s="19">
        <v>481</v>
      </c>
      <c r="P23" s="19">
        <v>40</v>
      </c>
      <c r="Q23" s="19">
        <v>18</v>
      </c>
    </row>
    <row r="24" spans="2:17" ht="20.100000000000001" customHeight="1" thickBot="1" x14ac:dyDescent="0.25">
      <c r="B24" s="4" t="s">
        <v>210</v>
      </c>
      <c r="C24" s="19">
        <v>1917</v>
      </c>
      <c r="D24" s="19">
        <v>1454</v>
      </c>
      <c r="E24" s="19">
        <v>375</v>
      </c>
      <c r="F24" s="19">
        <v>74</v>
      </c>
      <c r="G24" s="19">
        <v>14</v>
      </c>
      <c r="H24" s="19">
        <v>33</v>
      </c>
      <c r="I24" s="19">
        <v>17</v>
      </c>
      <c r="J24" s="19">
        <v>16</v>
      </c>
      <c r="K24" s="19">
        <v>0</v>
      </c>
      <c r="L24" s="19">
        <v>0</v>
      </c>
      <c r="M24" s="19">
        <v>1950</v>
      </c>
      <c r="N24" s="19">
        <v>1471</v>
      </c>
      <c r="O24" s="19">
        <v>391</v>
      </c>
      <c r="P24" s="19">
        <v>74</v>
      </c>
      <c r="Q24" s="19">
        <v>14</v>
      </c>
    </row>
    <row r="25" spans="2:17" ht="20.100000000000001" customHeight="1" thickBot="1" x14ac:dyDescent="0.25">
      <c r="B25" s="4" t="s">
        <v>211</v>
      </c>
      <c r="C25" s="19">
        <v>1434</v>
      </c>
      <c r="D25" s="19">
        <v>940</v>
      </c>
      <c r="E25" s="19">
        <v>447</v>
      </c>
      <c r="F25" s="19">
        <v>43</v>
      </c>
      <c r="G25" s="19">
        <v>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1434</v>
      </c>
      <c r="N25" s="19">
        <v>940</v>
      </c>
      <c r="O25" s="19">
        <v>447</v>
      </c>
      <c r="P25" s="19">
        <v>43</v>
      </c>
      <c r="Q25" s="19">
        <v>4</v>
      </c>
    </row>
    <row r="26" spans="2:17" ht="20.100000000000001" customHeight="1" thickBot="1" x14ac:dyDescent="0.25">
      <c r="B26" s="5" t="s">
        <v>212</v>
      </c>
      <c r="C26" s="27">
        <v>398</v>
      </c>
      <c r="D26" s="27">
        <v>268</v>
      </c>
      <c r="E26" s="27">
        <v>95</v>
      </c>
      <c r="F26" s="27">
        <v>31</v>
      </c>
      <c r="G26" s="27">
        <v>4</v>
      </c>
      <c r="H26" s="27">
        <v>2</v>
      </c>
      <c r="I26" s="27">
        <v>2</v>
      </c>
      <c r="J26" s="27">
        <v>0</v>
      </c>
      <c r="K26" s="27">
        <v>0</v>
      </c>
      <c r="L26" s="27">
        <v>0</v>
      </c>
      <c r="M26" s="27">
        <v>400</v>
      </c>
      <c r="N26" s="27">
        <v>270</v>
      </c>
      <c r="O26" s="27">
        <v>95</v>
      </c>
      <c r="P26" s="27">
        <v>31</v>
      </c>
      <c r="Q26" s="27">
        <v>4</v>
      </c>
    </row>
    <row r="27" spans="2:17" ht="20.100000000000001" customHeight="1" thickBot="1" x14ac:dyDescent="0.25">
      <c r="B27" s="6" t="s">
        <v>213</v>
      </c>
      <c r="C27" s="29">
        <v>53</v>
      </c>
      <c r="D27" s="29">
        <v>45</v>
      </c>
      <c r="E27" s="29">
        <v>7</v>
      </c>
      <c r="F27" s="29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53</v>
      </c>
      <c r="N27" s="29">
        <v>45</v>
      </c>
      <c r="O27" s="29">
        <v>7</v>
      </c>
      <c r="P27" s="29">
        <v>1</v>
      </c>
      <c r="Q27" s="29">
        <v>0</v>
      </c>
    </row>
    <row r="28" spans="2:17" ht="20.100000000000001" customHeight="1" thickBot="1" x14ac:dyDescent="0.25">
      <c r="B28" s="4" t="s">
        <v>214</v>
      </c>
      <c r="C28" s="29">
        <v>189</v>
      </c>
      <c r="D28" s="29">
        <v>120</v>
      </c>
      <c r="E28" s="29">
        <v>67</v>
      </c>
      <c r="F28" s="29">
        <v>2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189</v>
      </c>
      <c r="N28" s="29">
        <v>120</v>
      </c>
      <c r="O28" s="29">
        <v>67</v>
      </c>
      <c r="P28" s="29">
        <v>2</v>
      </c>
      <c r="Q28" s="29">
        <v>0</v>
      </c>
    </row>
    <row r="29" spans="2:17" ht="20.100000000000001" customHeight="1" thickBot="1" x14ac:dyDescent="0.25">
      <c r="B29" s="4" t="s">
        <v>215</v>
      </c>
      <c r="C29" s="28">
        <v>196</v>
      </c>
      <c r="D29" s="28">
        <v>143</v>
      </c>
      <c r="E29" s="28">
        <v>35</v>
      </c>
      <c r="F29" s="28">
        <v>16</v>
      </c>
      <c r="G29" s="28">
        <v>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196</v>
      </c>
      <c r="N29" s="28">
        <v>143</v>
      </c>
      <c r="O29" s="28">
        <v>35</v>
      </c>
      <c r="P29" s="28">
        <v>16</v>
      </c>
      <c r="Q29" s="28">
        <v>2</v>
      </c>
    </row>
    <row r="30" spans="2:17" ht="20.100000000000001" customHeight="1" thickBot="1" x14ac:dyDescent="0.25">
      <c r="B30" s="4" t="s">
        <v>216</v>
      </c>
      <c r="C30" s="19">
        <v>49</v>
      </c>
      <c r="D30" s="19">
        <v>36</v>
      </c>
      <c r="E30" s="19">
        <v>8</v>
      </c>
      <c r="F30" s="19">
        <v>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49</v>
      </c>
      <c r="N30" s="19">
        <v>36</v>
      </c>
      <c r="O30" s="19">
        <v>8</v>
      </c>
      <c r="P30" s="19">
        <v>5</v>
      </c>
      <c r="Q30" s="19">
        <v>0</v>
      </c>
    </row>
    <row r="31" spans="2:17" ht="20.100000000000001" customHeight="1" thickBot="1" x14ac:dyDescent="0.25">
      <c r="B31" s="4" t="s">
        <v>217</v>
      </c>
      <c r="C31" s="19">
        <v>73</v>
      </c>
      <c r="D31" s="19">
        <v>39</v>
      </c>
      <c r="E31" s="19">
        <v>9</v>
      </c>
      <c r="F31" s="19">
        <v>24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73</v>
      </c>
      <c r="N31" s="19">
        <v>39</v>
      </c>
      <c r="O31" s="19">
        <v>9</v>
      </c>
      <c r="P31" s="19">
        <v>24</v>
      </c>
      <c r="Q31" s="19">
        <v>1</v>
      </c>
    </row>
    <row r="32" spans="2:17" ht="20.100000000000001" customHeight="1" thickBot="1" x14ac:dyDescent="0.25">
      <c r="B32" s="4" t="s">
        <v>218</v>
      </c>
      <c r="C32" s="19">
        <v>47</v>
      </c>
      <c r="D32" s="19">
        <v>18</v>
      </c>
      <c r="E32" s="19">
        <v>25</v>
      </c>
      <c r="F32" s="19">
        <v>3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47</v>
      </c>
      <c r="N32" s="19">
        <v>18</v>
      </c>
      <c r="O32" s="19">
        <v>25</v>
      </c>
      <c r="P32" s="19">
        <v>3</v>
      </c>
      <c r="Q32" s="19">
        <v>1</v>
      </c>
    </row>
    <row r="33" spans="2:17" ht="20.100000000000001" customHeight="1" thickBot="1" x14ac:dyDescent="0.25">
      <c r="B33" s="4" t="s">
        <v>219</v>
      </c>
      <c r="C33" s="19">
        <v>39</v>
      </c>
      <c r="D33" s="19">
        <v>18</v>
      </c>
      <c r="E33" s="19">
        <v>21</v>
      </c>
      <c r="F33" s="19">
        <v>0</v>
      </c>
      <c r="G33" s="19">
        <v>0</v>
      </c>
      <c r="H33" s="19">
        <v>1</v>
      </c>
      <c r="I33" s="19">
        <v>0</v>
      </c>
      <c r="J33" s="19">
        <v>1</v>
      </c>
      <c r="K33" s="19">
        <v>0</v>
      </c>
      <c r="L33" s="19">
        <v>0</v>
      </c>
      <c r="M33" s="19">
        <v>40</v>
      </c>
      <c r="N33" s="19">
        <v>18</v>
      </c>
      <c r="O33" s="19">
        <v>22</v>
      </c>
      <c r="P33" s="19">
        <v>0</v>
      </c>
      <c r="Q33" s="19">
        <v>0</v>
      </c>
    </row>
    <row r="34" spans="2:17" ht="20.100000000000001" customHeight="1" thickBot="1" x14ac:dyDescent="0.25">
      <c r="B34" s="4" t="s">
        <v>220</v>
      </c>
      <c r="C34" s="19">
        <v>68</v>
      </c>
      <c r="D34" s="19">
        <v>46</v>
      </c>
      <c r="E34" s="19">
        <v>0</v>
      </c>
      <c r="F34" s="19">
        <v>22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68</v>
      </c>
      <c r="N34" s="19">
        <v>46</v>
      </c>
      <c r="O34" s="19">
        <v>0</v>
      </c>
      <c r="P34" s="19">
        <v>22</v>
      </c>
      <c r="Q34" s="19">
        <v>0</v>
      </c>
    </row>
    <row r="35" spans="2:17" ht="20.100000000000001" customHeight="1" thickBot="1" x14ac:dyDescent="0.25">
      <c r="B35" s="4" t="s">
        <v>221</v>
      </c>
      <c r="C35" s="19">
        <v>24</v>
      </c>
      <c r="D35" s="19">
        <v>14</v>
      </c>
      <c r="E35" s="19">
        <v>2</v>
      </c>
      <c r="F35" s="19">
        <v>7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24</v>
      </c>
      <c r="N35" s="19">
        <v>14</v>
      </c>
      <c r="O35" s="19">
        <v>2</v>
      </c>
      <c r="P35" s="19">
        <v>7</v>
      </c>
      <c r="Q35" s="19">
        <v>1</v>
      </c>
    </row>
    <row r="36" spans="2:17" ht="20.100000000000001" customHeight="1" thickBot="1" x14ac:dyDescent="0.25">
      <c r="B36" s="4" t="s">
        <v>222</v>
      </c>
      <c r="C36" s="19">
        <v>68</v>
      </c>
      <c r="D36" s="19">
        <v>44</v>
      </c>
      <c r="E36" s="19">
        <v>12</v>
      </c>
      <c r="F36" s="19">
        <v>11</v>
      </c>
      <c r="G36" s="19">
        <v>1</v>
      </c>
      <c r="H36" s="19">
        <v>1</v>
      </c>
      <c r="I36" s="19">
        <v>0</v>
      </c>
      <c r="J36" s="19">
        <v>0</v>
      </c>
      <c r="K36" s="19">
        <v>1</v>
      </c>
      <c r="L36" s="19">
        <v>0</v>
      </c>
      <c r="M36" s="19">
        <v>69</v>
      </c>
      <c r="N36" s="19">
        <v>44</v>
      </c>
      <c r="O36" s="19">
        <v>12</v>
      </c>
      <c r="P36" s="19">
        <v>12</v>
      </c>
      <c r="Q36" s="19">
        <v>1</v>
      </c>
    </row>
    <row r="37" spans="2:17" ht="20.100000000000001" customHeight="1" thickBot="1" x14ac:dyDescent="0.25">
      <c r="B37" s="4" t="s">
        <v>223</v>
      </c>
      <c r="C37" s="19">
        <v>450</v>
      </c>
      <c r="D37" s="19">
        <v>325</v>
      </c>
      <c r="E37" s="19">
        <v>102</v>
      </c>
      <c r="F37" s="19">
        <v>17</v>
      </c>
      <c r="G37" s="19">
        <v>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450</v>
      </c>
      <c r="N37" s="19">
        <v>325</v>
      </c>
      <c r="O37" s="19">
        <v>102</v>
      </c>
      <c r="P37" s="19">
        <v>17</v>
      </c>
      <c r="Q37" s="19">
        <v>6</v>
      </c>
    </row>
    <row r="38" spans="2:17" ht="20.100000000000001" customHeight="1" thickBot="1" x14ac:dyDescent="0.25">
      <c r="B38" s="4" t="s">
        <v>224</v>
      </c>
      <c r="C38" s="19">
        <v>50</v>
      </c>
      <c r="D38" s="19">
        <v>29</v>
      </c>
      <c r="E38" s="19">
        <v>13</v>
      </c>
      <c r="F38" s="19">
        <v>6</v>
      </c>
      <c r="G38" s="19">
        <v>2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50</v>
      </c>
      <c r="N38" s="19">
        <v>29</v>
      </c>
      <c r="O38" s="19">
        <v>13</v>
      </c>
      <c r="P38" s="19">
        <v>6</v>
      </c>
      <c r="Q38" s="19">
        <v>2</v>
      </c>
    </row>
    <row r="39" spans="2:17" ht="20.100000000000001" customHeight="1" thickBot="1" x14ac:dyDescent="0.25">
      <c r="B39" s="4" t="s">
        <v>225</v>
      </c>
      <c r="C39" s="19">
        <v>138</v>
      </c>
      <c r="D39" s="19">
        <v>80</v>
      </c>
      <c r="E39" s="19">
        <v>49</v>
      </c>
      <c r="F39" s="19">
        <v>8</v>
      </c>
      <c r="G39" s="19">
        <v>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138</v>
      </c>
      <c r="N39" s="19">
        <v>80</v>
      </c>
      <c r="O39" s="19">
        <v>49</v>
      </c>
      <c r="P39" s="19">
        <v>8</v>
      </c>
      <c r="Q39" s="19">
        <v>1</v>
      </c>
    </row>
    <row r="40" spans="2:17" ht="20.100000000000001" customHeight="1" thickBot="1" x14ac:dyDescent="0.25">
      <c r="B40" s="4" t="s">
        <v>226</v>
      </c>
      <c r="C40" s="19">
        <v>545</v>
      </c>
      <c r="D40" s="19">
        <v>376</v>
      </c>
      <c r="E40" s="19">
        <v>136</v>
      </c>
      <c r="F40" s="19">
        <v>27</v>
      </c>
      <c r="G40" s="19">
        <v>6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545</v>
      </c>
      <c r="N40" s="19">
        <v>376</v>
      </c>
      <c r="O40" s="19">
        <v>136</v>
      </c>
      <c r="P40" s="19">
        <v>27</v>
      </c>
      <c r="Q40" s="19">
        <v>6</v>
      </c>
    </row>
    <row r="41" spans="2:17" ht="20.100000000000001" customHeight="1" thickBot="1" x14ac:dyDescent="0.25">
      <c r="B41" s="4" t="s">
        <v>227</v>
      </c>
      <c r="C41" s="19">
        <v>1200</v>
      </c>
      <c r="D41" s="19">
        <v>646</v>
      </c>
      <c r="E41" s="19">
        <v>384</v>
      </c>
      <c r="F41" s="19">
        <v>115</v>
      </c>
      <c r="G41" s="19">
        <v>55</v>
      </c>
      <c r="H41" s="19">
        <v>8</v>
      </c>
      <c r="I41" s="19">
        <v>3</v>
      </c>
      <c r="J41" s="19">
        <v>4</v>
      </c>
      <c r="K41" s="19">
        <v>1</v>
      </c>
      <c r="L41" s="19">
        <v>0</v>
      </c>
      <c r="M41" s="19">
        <v>1208</v>
      </c>
      <c r="N41" s="19">
        <v>649</v>
      </c>
      <c r="O41" s="19">
        <v>388</v>
      </c>
      <c r="P41" s="19">
        <v>116</v>
      </c>
      <c r="Q41" s="19">
        <v>55</v>
      </c>
    </row>
    <row r="42" spans="2:17" ht="20.100000000000001" customHeight="1" thickBot="1" x14ac:dyDescent="0.25">
      <c r="B42" s="4" t="s">
        <v>228</v>
      </c>
      <c r="C42" s="19">
        <v>211</v>
      </c>
      <c r="D42" s="19">
        <v>107</v>
      </c>
      <c r="E42" s="19">
        <v>65</v>
      </c>
      <c r="F42" s="19">
        <v>29</v>
      </c>
      <c r="G42" s="19">
        <v>10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211</v>
      </c>
      <c r="N42" s="19">
        <v>107</v>
      </c>
      <c r="O42" s="19">
        <v>65</v>
      </c>
      <c r="P42" s="19">
        <v>29</v>
      </c>
      <c r="Q42" s="19">
        <v>10</v>
      </c>
    </row>
    <row r="43" spans="2:17" ht="20.100000000000001" customHeight="1" thickBot="1" x14ac:dyDescent="0.25">
      <c r="B43" s="4" t="s">
        <v>229</v>
      </c>
      <c r="C43" s="19">
        <v>450</v>
      </c>
      <c r="D43" s="19">
        <v>227</v>
      </c>
      <c r="E43" s="19">
        <v>204</v>
      </c>
      <c r="F43" s="19">
        <v>12</v>
      </c>
      <c r="G43" s="19">
        <v>7</v>
      </c>
      <c r="H43" s="19">
        <v>4</v>
      </c>
      <c r="I43" s="19">
        <v>1</v>
      </c>
      <c r="J43" s="19">
        <v>1</v>
      </c>
      <c r="K43" s="19">
        <v>2</v>
      </c>
      <c r="L43" s="19">
        <v>0</v>
      </c>
      <c r="M43" s="19">
        <v>454</v>
      </c>
      <c r="N43" s="19">
        <v>228</v>
      </c>
      <c r="O43" s="19">
        <v>205</v>
      </c>
      <c r="P43" s="19">
        <v>14</v>
      </c>
      <c r="Q43" s="19">
        <v>7</v>
      </c>
    </row>
    <row r="44" spans="2:17" ht="20.100000000000001" customHeight="1" thickBot="1" x14ac:dyDescent="0.25">
      <c r="B44" s="4" t="s">
        <v>230</v>
      </c>
      <c r="C44" s="19">
        <v>442</v>
      </c>
      <c r="D44" s="19">
        <v>234</v>
      </c>
      <c r="E44" s="19">
        <v>182</v>
      </c>
      <c r="F44" s="19">
        <v>20</v>
      </c>
      <c r="G44" s="19">
        <v>6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442</v>
      </c>
      <c r="N44" s="19">
        <v>234</v>
      </c>
      <c r="O44" s="19">
        <v>182</v>
      </c>
      <c r="P44" s="19">
        <v>20</v>
      </c>
      <c r="Q44" s="19">
        <v>6</v>
      </c>
    </row>
    <row r="45" spans="2:17" ht="20.100000000000001" customHeight="1" thickBot="1" x14ac:dyDescent="0.25">
      <c r="B45" s="4" t="s">
        <v>231</v>
      </c>
      <c r="C45" s="19">
        <v>1834</v>
      </c>
      <c r="D45" s="19">
        <v>984</v>
      </c>
      <c r="E45" s="19">
        <v>742</v>
      </c>
      <c r="F45" s="19">
        <v>75</v>
      </c>
      <c r="G45" s="19">
        <v>33</v>
      </c>
      <c r="H45" s="19">
        <v>1</v>
      </c>
      <c r="I45" s="19">
        <v>1</v>
      </c>
      <c r="J45" s="19">
        <v>0</v>
      </c>
      <c r="K45" s="19">
        <v>0</v>
      </c>
      <c r="L45" s="19">
        <v>0</v>
      </c>
      <c r="M45" s="19">
        <v>1835</v>
      </c>
      <c r="N45" s="19">
        <v>985</v>
      </c>
      <c r="O45" s="19">
        <v>742</v>
      </c>
      <c r="P45" s="19">
        <v>75</v>
      </c>
      <c r="Q45" s="19">
        <v>33</v>
      </c>
    </row>
    <row r="46" spans="2:17" ht="20.100000000000001" customHeight="1" thickBot="1" x14ac:dyDescent="0.25">
      <c r="B46" s="4" t="s">
        <v>232</v>
      </c>
      <c r="C46" s="19">
        <v>578</v>
      </c>
      <c r="D46" s="19">
        <v>328</v>
      </c>
      <c r="E46" s="19">
        <v>233</v>
      </c>
      <c r="F46" s="19">
        <v>13</v>
      </c>
      <c r="G46" s="19">
        <v>4</v>
      </c>
      <c r="H46" s="19">
        <v>1</v>
      </c>
      <c r="I46" s="19">
        <v>0</v>
      </c>
      <c r="J46" s="19">
        <v>1</v>
      </c>
      <c r="K46" s="19">
        <v>0</v>
      </c>
      <c r="L46" s="19">
        <v>0</v>
      </c>
      <c r="M46" s="19">
        <v>579</v>
      </c>
      <c r="N46" s="19">
        <v>328</v>
      </c>
      <c r="O46" s="19">
        <v>234</v>
      </c>
      <c r="P46" s="19">
        <v>13</v>
      </c>
      <c r="Q46" s="19">
        <v>4</v>
      </c>
    </row>
    <row r="47" spans="2:17" ht="20.100000000000001" customHeight="1" thickBot="1" x14ac:dyDescent="0.25">
      <c r="B47" s="4" t="s">
        <v>233</v>
      </c>
      <c r="C47" s="19">
        <v>2483</v>
      </c>
      <c r="D47" s="19">
        <v>1583</v>
      </c>
      <c r="E47" s="19">
        <v>625</v>
      </c>
      <c r="F47" s="19">
        <v>191</v>
      </c>
      <c r="G47" s="19">
        <v>84</v>
      </c>
      <c r="H47" s="19">
        <v>4</v>
      </c>
      <c r="I47" s="19">
        <v>3</v>
      </c>
      <c r="J47" s="19">
        <v>0</v>
      </c>
      <c r="K47" s="19">
        <v>1</v>
      </c>
      <c r="L47" s="19">
        <v>0</v>
      </c>
      <c r="M47" s="19">
        <v>2487</v>
      </c>
      <c r="N47" s="19">
        <v>1586</v>
      </c>
      <c r="O47" s="19">
        <v>625</v>
      </c>
      <c r="P47" s="19">
        <v>192</v>
      </c>
      <c r="Q47" s="19">
        <v>84</v>
      </c>
    </row>
    <row r="48" spans="2:17" ht="20.100000000000001" customHeight="1" thickBot="1" x14ac:dyDescent="0.25">
      <c r="B48" s="4" t="s">
        <v>234</v>
      </c>
      <c r="C48" s="19">
        <v>390</v>
      </c>
      <c r="D48" s="19">
        <v>354</v>
      </c>
      <c r="E48" s="19">
        <v>22</v>
      </c>
      <c r="F48" s="19">
        <v>14</v>
      </c>
      <c r="G48" s="19">
        <v>0</v>
      </c>
      <c r="H48" s="19">
        <v>1</v>
      </c>
      <c r="I48" s="19">
        <v>1</v>
      </c>
      <c r="J48" s="19">
        <v>0</v>
      </c>
      <c r="K48" s="19">
        <v>0</v>
      </c>
      <c r="L48" s="19">
        <v>0</v>
      </c>
      <c r="M48" s="19">
        <v>391</v>
      </c>
      <c r="N48" s="19">
        <v>355</v>
      </c>
      <c r="O48" s="19">
        <v>22</v>
      </c>
      <c r="P48" s="19">
        <v>14</v>
      </c>
      <c r="Q48" s="19">
        <v>0</v>
      </c>
    </row>
    <row r="49" spans="2:17" ht="20.100000000000001" customHeight="1" thickBot="1" x14ac:dyDescent="0.25">
      <c r="B49" s="4" t="s">
        <v>235</v>
      </c>
      <c r="C49" s="19">
        <v>322</v>
      </c>
      <c r="D49" s="19">
        <v>280</v>
      </c>
      <c r="E49" s="19">
        <v>29</v>
      </c>
      <c r="F49" s="19">
        <v>13</v>
      </c>
      <c r="G49" s="19">
        <v>0</v>
      </c>
      <c r="H49" s="19">
        <v>3</v>
      </c>
      <c r="I49" s="19">
        <v>3</v>
      </c>
      <c r="J49" s="19">
        <v>0</v>
      </c>
      <c r="K49" s="19">
        <v>0</v>
      </c>
      <c r="L49" s="19">
        <v>0</v>
      </c>
      <c r="M49" s="19">
        <v>325</v>
      </c>
      <c r="N49" s="19">
        <v>283</v>
      </c>
      <c r="O49" s="19">
        <v>29</v>
      </c>
      <c r="P49" s="19">
        <v>13</v>
      </c>
      <c r="Q49" s="19">
        <v>0</v>
      </c>
    </row>
    <row r="50" spans="2:17" ht="20.100000000000001" customHeight="1" thickBot="1" x14ac:dyDescent="0.25">
      <c r="B50" s="4" t="s">
        <v>236</v>
      </c>
      <c r="C50" s="19">
        <v>481</v>
      </c>
      <c r="D50" s="19">
        <v>361</v>
      </c>
      <c r="E50" s="19">
        <v>84</v>
      </c>
      <c r="F50" s="19">
        <v>30</v>
      </c>
      <c r="G50" s="19">
        <v>6</v>
      </c>
      <c r="H50" s="19">
        <v>2</v>
      </c>
      <c r="I50" s="19">
        <v>2</v>
      </c>
      <c r="J50" s="19">
        <v>0</v>
      </c>
      <c r="K50" s="19">
        <v>0</v>
      </c>
      <c r="L50" s="19">
        <v>0</v>
      </c>
      <c r="M50" s="19">
        <v>483</v>
      </c>
      <c r="N50" s="19">
        <v>363</v>
      </c>
      <c r="O50" s="19">
        <v>84</v>
      </c>
      <c r="P50" s="19">
        <v>30</v>
      </c>
      <c r="Q50" s="19">
        <v>6</v>
      </c>
    </row>
    <row r="51" spans="2:17" ht="20.100000000000001" customHeight="1" thickBot="1" x14ac:dyDescent="0.25">
      <c r="B51" s="4" t="s">
        <v>237</v>
      </c>
      <c r="C51" s="19">
        <v>27</v>
      </c>
      <c r="D51" s="19">
        <v>21</v>
      </c>
      <c r="E51" s="19">
        <v>2</v>
      </c>
      <c r="F51" s="19">
        <v>4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27</v>
      </c>
      <c r="N51" s="19">
        <v>21</v>
      </c>
      <c r="O51" s="19">
        <v>2</v>
      </c>
      <c r="P51" s="19">
        <v>4</v>
      </c>
      <c r="Q51" s="19">
        <v>0</v>
      </c>
    </row>
    <row r="52" spans="2:17" ht="20.100000000000001" customHeight="1" thickBot="1" x14ac:dyDescent="0.25">
      <c r="B52" s="4" t="s">
        <v>238</v>
      </c>
      <c r="C52" s="19">
        <v>87</v>
      </c>
      <c r="D52" s="19">
        <v>56</v>
      </c>
      <c r="E52" s="19">
        <v>16</v>
      </c>
      <c r="F52" s="19">
        <v>12</v>
      </c>
      <c r="G52" s="19">
        <v>3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87</v>
      </c>
      <c r="N52" s="19">
        <v>56</v>
      </c>
      <c r="O52" s="19">
        <v>16</v>
      </c>
      <c r="P52" s="19">
        <v>12</v>
      </c>
      <c r="Q52" s="19">
        <v>3</v>
      </c>
    </row>
    <row r="53" spans="2:17" ht="20.100000000000001" customHeight="1" thickBot="1" x14ac:dyDescent="0.25">
      <c r="B53" s="4" t="s">
        <v>239</v>
      </c>
      <c r="C53" s="19">
        <v>501</v>
      </c>
      <c r="D53" s="19">
        <v>360</v>
      </c>
      <c r="E53" s="19">
        <v>66</v>
      </c>
      <c r="F53" s="19">
        <v>64</v>
      </c>
      <c r="G53" s="19">
        <v>11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501</v>
      </c>
      <c r="N53" s="19">
        <v>360</v>
      </c>
      <c r="O53" s="19">
        <v>66</v>
      </c>
      <c r="P53" s="19">
        <v>64</v>
      </c>
      <c r="Q53" s="19">
        <v>11</v>
      </c>
    </row>
    <row r="54" spans="2:17" ht="20.100000000000001" customHeight="1" thickBot="1" x14ac:dyDescent="0.25">
      <c r="B54" s="4" t="s">
        <v>240</v>
      </c>
      <c r="C54" s="19">
        <v>1376</v>
      </c>
      <c r="D54" s="19">
        <v>649</v>
      </c>
      <c r="E54" s="19">
        <v>488</v>
      </c>
      <c r="F54" s="19">
        <v>150</v>
      </c>
      <c r="G54" s="19">
        <v>89</v>
      </c>
      <c r="H54" s="19">
        <v>6</v>
      </c>
      <c r="I54" s="19">
        <v>2</v>
      </c>
      <c r="J54" s="19">
        <v>2</v>
      </c>
      <c r="K54" s="19">
        <v>2</v>
      </c>
      <c r="L54" s="19">
        <v>0</v>
      </c>
      <c r="M54" s="19">
        <v>1382</v>
      </c>
      <c r="N54" s="19">
        <v>651</v>
      </c>
      <c r="O54" s="19">
        <v>490</v>
      </c>
      <c r="P54" s="19">
        <v>152</v>
      </c>
      <c r="Q54" s="19">
        <v>89</v>
      </c>
    </row>
    <row r="55" spans="2:17" ht="20.100000000000001" customHeight="1" thickBot="1" x14ac:dyDescent="0.25">
      <c r="B55" s="4" t="s">
        <v>241</v>
      </c>
      <c r="C55" s="19">
        <v>2151</v>
      </c>
      <c r="D55" s="19">
        <v>1290</v>
      </c>
      <c r="E55" s="19">
        <v>803</v>
      </c>
      <c r="F55" s="19">
        <v>47</v>
      </c>
      <c r="G55" s="19">
        <v>11</v>
      </c>
      <c r="H55" s="19">
        <v>21</v>
      </c>
      <c r="I55" s="19">
        <v>18</v>
      </c>
      <c r="J55" s="19">
        <v>3</v>
      </c>
      <c r="K55" s="19">
        <v>0</v>
      </c>
      <c r="L55" s="19">
        <v>0</v>
      </c>
      <c r="M55" s="19">
        <v>2172</v>
      </c>
      <c r="N55" s="19">
        <v>1308</v>
      </c>
      <c r="O55" s="19">
        <v>806</v>
      </c>
      <c r="P55" s="19">
        <v>47</v>
      </c>
      <c r="Q55" s="19">
        <v>11</v>
      </c>
    </row>
    <row r="56" spans="2:17" ht="20.100000000000001" customHeight="1" thickBot="1" x14ac:dyDescent="0.25">
      <c r="B56" s="4" t="s">
        <v>242</v>
      </c>
      <c r="C56" s="19">
        <v>368</v>
      </c>
      <c r="D56" s="19">
        <v>142</v>
      </c>
      <c r="E56" s="19">
        <v>209</v>
      </c>
      <c r="F56" s="19">
        <v>12</v>
      </c>
      <c r="G56" s="19">
        <v>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368</v>
      </c>
      <c r="N56" s="19">
        <v>142</v>
      </c>
      <c r="O56" s="19">
        <v>209</v>
      </c>
      <c r="P56" s="19">
        <v>12</v>
      </c>
      <c r="Q56" s="19">
        <v>5</v>
      </c>
    </row>
    <row r="57" spans="2:17" ht="20.100000000000001" customHeight="1" thickBot="1" x14ac:dyDescent="0.25">
      <c r="B57" s="4" t="s">
        <v>243</v>
      </c>
      <c r="C57" s="19">
        <v>296</v>
      </c>
      <c r="D57" s="19">
        <v>136</v>
      </c>
      <c r="E57" s="19">
        <v>157</v>
      </c>
      <c r="F57" s="19">
        <v>1</v>
      </c>
      <c r="G57" s="19">
        <v>2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296</v>
      </c>
      <c r="N57" s="19">
        <v>136</v>
      </c>
      <c r="O57" s="19">
        <v>157</v>
      </c>
      <c r="P57" s="19">
        <v>1</v>
      </c>
      <c r="Q57" s="19">
        <v>2</v>
      </c>
    </row>
    <row r="58" spans="2:17" ht="20.100000000000001" customHeight="1" thickBot="1" x14ac:dyDescent="0.25">
      <c r="B58" s="4" t="s">
        <v>269</v>
      </c>
      <c r="C58" s="19">
        <v>338</v>
      </c>
      <c r="D58" s="19">
        <v>151</v>
      </c>
      <c r="E58" s="19">
        <v>182</v>
      </c>
      <c r="F58" s="19">
        <v>4</v>
      </c>
      <c r="G58" s="19">
        <v>1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338</v>
      </c>
      <c r="N58" s="19">
        <v>151</v>
      </c>
      <c r="O58" s="19">
        <v>182</v>
      </c>
      <c r="P58" s="19">
        <v>4</v>
      </c>
      <c r="Q58" s="19">
        <v>1</v>
      </c>
    </row>
    <row r="59" spans="2:17" ht="20.100000000000001" customHeight="1" thickBot="1" x14ac:dyDescent="0.25">
      <c r="B59" s="4" t="s">
        <v>245</v>
      </c>
      <c r="C59" s="19">
        <v>726</v>
      </c>
      <c r="D59" s="19">
        <v>422</v>
      </c>
      <c r="E59" s="19">
        <v>275</v>
      </c>
      <c r="F59" s="19">
        <v>24</v>
      </c>
      <c r="G59" s="19">
        <v>5</v>
      </c>
      <c r="H59" s="19">
        <v>2</v>
      </c>
      <c r="I59" s="19">
        <v>1</v>
      </c>
      <c r="J59" s="19">
        <v>1</v>
      </c>
      <c r="K59" s="19">
        <v>0</v>
      </c>
      <c r="L59" s="19">
        <v>0</v>
      </c>
      <c r="M59" s="19">
        <v>728</v>
      </c>
      <c r="N59" s="19">
        <v>423</v>
      </c>
      <c r="O59" s="19">
        <v>276</v>
      </c>
      <c r="P59" s="19">
        <v>24</v>
      </c>
      <c r="Q59" s="19">
        <v>5</v>
      </c>
    </row>
    <row r="60" spans="2:17" ht="20.100000000000001" customHeight="1" thickBot="1" x14ac:dyDescent="0.25">
      <c r="B60" s="4" t="s">
        <v>246</v>
      </c>
      <c r="C60" s="19">
        <v>206</v>
      </c>
      <c r="D60" s="19">
        <v>129</v>
      </c>
      <c r="E60" s="19">
        <v>75</v>
      </c>
      <c r="F60" s="19">
        <v>2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206</v>
      </c>
      <c r="N60" s="19">
        <v>129</v>
      </c>
      <c r="O60" s="19">
        <v>75</v>
      </c>
      <c r="P60" s="19">
        <v>2</v>
      </c>
      <c r="Q60" s="19">
        <v>0</v>
      </c>
    </row>
    <row r="61" spans="2:17" ht="20.100000000000001" customHeight="1" thickBot="1" x14ac:dyDescent="0.25">
      <c r="B61" s="7" t="s">
        <v>22</v>
      </c>
      <c r="C61" s="9">
        <f>SUM(C11:C60)</f>
        <v>29490</v>
      </c>
      <c r="D61" s="9">
        <f t="shared" ref="D61:Q61" si="0">SUM(D11:D60)</f>
        <v>18720</v>
      </c>
      <c r="E61" s="9">
        <f t="shared" si="0"/>
        <v>8507</v>
      </c>
      <c r="F61" s="9">
        <f t="shared" si="0"/>
        <v>1765</v>
      </c>
      <c r="G61" s="9">
        <f t="shared" si="0"/>
        <v>498</v>
      </c>
      <c r="H61" s="9">
        <f t="shared" si="0"/>
        <v>101</v>
      </c>
      <c r="I61" s="9">
        <f t="shared" si="0"/>
        <v>59</v>
      </c>
      <c r="J61" s="9">
        <f t="shared" si="0"/>
        <v>33</v>
      </c>
      <c r="K61" s="9">
        <f t="shared" si="0"/>
        <v>9</v>
      </c>
      <c r="L61" s="9">
        <f t="shared" si="0"/>
        <v>0</v>
      </c>
      <c r="M61" s="9">
        <f t="shared" si="0"/>
        <v>29591</v>
      </c>
      <c r="N61" s="9">
        <f t="shared" si="0"/>
        <v>18779</v>
      </c>
      <c r="O61" s="9">
        <f t="shared" si="0"/>
        <v>8540</v>
      </c>
      <c r="P61" s="9">
        <f t="shared" si="0"/>
        <v>1774</v>
      </c>
      <c r="Q61" s="9">
        <f t="shared" si="0"/>
        <v>498</v>
      </c>
    </row>
    <row r="62" spans="2:17" x14ac:dyDescent="0.2">
      <c r="C62" s="4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36"/>
    <col min="8" max="8" width="11" style="37"/>
    <col min="9" max="9" width="11" style="36"/>
    <col min="19" max="19" width="12.625" customWidth="1"/>
  </cols>
  <sheetData>
    <row r="9" spans="2:8" ht="78" customHeight="1" x14ac:dyDescent="0.2">
      <c r="B9" s="24"/>
      <c r="C9" s="21" t="s">
        <v>120</v>
      </c>
      <c r="D9" s="21" t="s">
        <v>121</v>
      </c>
      <c r="E9" s="25" t="s">
        <v>122</v>
      </c>
    </row>
    <row r="10" spans="2:8" ht="20.100000000000001" customHeight="1" thickBot="1" x14ac:dyDescent="0.25">
      <c r="B10" s="3" t="s">
        <v>197</v>
      </c>
      <c r="C10" s="35">
        <f>IF('Personas Enjuiciadas'!M11&gt;0,('Personas Enjuiciadas'!D11+'Personas Enjuiciadas'!E11+'Personas Enjuiciadas'!I11+'Personas Enjuiciadas'!J11)/'Personas Enjuiciadas'!M11,"-")</f>
        <v>0.96064139941690962</v>
      </c>
      <c r="D10" s="43">
        <f>IF(AND('Personas Enjuiciadas'!N11+'Personas Enjuiciadas'!P11&gt;0),('Personas Enjuiciadas'!D11+'Personas Enjuiciadas'!I11)/('Personas Enjuiciadas'!N11+'Personas Enjuiciadas'!P11),"-")</f>
        <v>0.95121951219512191</v>
      </c>
      <c r="E10" s="43">
        <f>IF(AND('Personas Enjuiciadas'!O11+'Personas Enjuiciadas'!Q11&gt;0),('Personas Enjuiciadas'!E11+'Personas Enjuiciadas'!J11)/('Personas Enjuiciadas'!O11+'Personas Enjuiciadas'!Q11),"-")</f>
        <v>0.96927374301675973</v>
      </c>
      <c r="H10" s="38"/>
    </row>
    <row r="11" spans="2:8" ht="20.100000000000001" customHeight="1" thickBot="1" x14ac:dyDescent="0.25">
      <c r="B11" s="4" t="s">
        <v>198</v>
      </c>
      <c r="C11" s="35">
        <f>IF('Personas Enjuiciadas'!M12&gt;0,('Personas Enjuiciadas'!D12+'Personas Enjuiciadas'!E12+'Personas Enjuiciadas'!I12+'Personas Enjuiciadas'!J12)/'Personas Enjuiciadas'!M12,"-")</f>
        <v>0.92332789559543227</v>
      </c>
      <c r="D11" s="43">
        <f>IF(AND('Personas Enjuiciadas'!N12+'Personas Enjuiciadas'!P12&gt;0),('Personas Enjuiciadas'!D12+'Personas Enjuiciadas'!I12)/('Personas Enjuiciadas'!N12+'Personas Enjuiciadas'!P12),"-")</f>
        <v>0.92109929078014185</v>
      </c>
      <c r="E11" s="43">
        <f>IF(AND('Personas Enjuiciadas'!O12+'Personas Enjuiciadas'!Q12&gt;0),('Personas Enjuiciadas'!E12+'Personas Enjuiciadas'!J12)/('Personas Enjuiciadas'!O12+'Personas Enjuiciadas'!Q12),"-")</f>
        <v>0.94897959183673475</v>
      </c>
      <c r="H11" s="38"/>
    </row>
    <row r="12" spans="2:8" ht="20.100000000000001" customHeight="1" thickBot="1" x14ac:dyDescent="0.25">
      <c r="B12" s="4" t="s">
        <v>199</v>
      </c>
      <c r="C12" s="35">
        <f>IF('Personas Enjuiciadas'!M13&gt;0,('Personas Enjuiciadas'!D13+'Personas Enjuiciadas'!E13+'Personas Enjuiciadas'!I13+'Personas Enjuiciadas'!J13)/'Personas Enjuiciadas'!M13,"-")</f>
        <v>0.94342105263157894</v>
      </c>
      <c r="D12" s="43">
        <f>IF(AND('Personas Enjuiciadas'!N13+'Personas Enjuiciadas'!P13&gt;0),('Personas Enjuiciadas'!D13+'Personas Enjuiciadas'!I13)/('Personas Enjuiciadas'!N13+'Personas Enjuiciadas'!P13),"-")</f>
        <v>0.94247787610619471</v>
      </c>
      <c r="E12" s="43">
        <f>IF(AND('Personas Enjuiciadas'!O13+'Personas Enjuiciadas'!Q13&gt;0),('Personas Enjuiciadas'!E13+'Personas Enjuiciadas'!J13)/('Personas Enjuiciadas'!O13+'Personas Enjuiciadas'!Q13),"-")</f>
        <v>0.95121951219512191</v>
      </c>
      <c r="H12" s="38"/>
    </row>
    <row r="13" spans="2:8" ht="20.100000000000001" customHeight="1" thickBot="1" x14ac:dyDescent="0.25">
      <c r="B13" s="4" t="s">
        <v>200</v>
      </c>
      <c r="C13" s="35">
        <f>IF('Personas Enjuiciadas'!M14&gt;0,('Personas Enjuiciadas'!D14+'Personas Enjuiciadas'!E14+'Personas Enjuiciadas'!I14+'Personas Enjuiciadas'!J14)/'Personas Enjuiciadas'!M14,"-")</f>
        <v>0.96093023255813959</v>
      </c>
      <c r="D13" s="43">
        <f>IF(AND('Personas Enjuiciadas'!N14+'Personas Enjuiciadas'!P14&gt;0),('Personas Enjuiciadas'!D14+'Personas Enjuiciadas'!I14)/('Personas Enjuiciadas'!N14+'Personas Enjuiciadas'!P14),"-")</f>
        <v>0.95632698768197089</v>
      </c>
      <c r="E13" s="43">
        <f>IF(AND('Personas Enjuiciadas'!O14+'Personas Enjuiciadas'!Q14&gt;0),('Personas Enjuiciadas'!E14+'Personas Enjuiciadas'!J14)/('Personas Enjuiciadas'!O14+'Personas Enjuiciadas'!Q14),"-")</f>
        <v>0.98351648351648346</v>
      </c>
      <c r="H13" s="38"/>
    </row>
    <row r="14" spans="2:8" ht="20.100000000000001" customHeight="1" thickBot="1" x14ac:dyDescent="0.25">
      <c r="B14" s="4" t="s">
        <v>201</v>
      </c>
      <c r="C14" s="35">
        <f>IF('Personas Enjuiciadas'!M15&gt;0,('Personas Enjuiciadas'!D15+'Personas Enjuiciadas'!E15+'Personas Enjuiciadas'!I15+'Personas Enjuiciadas'!J15)/'Personas Enjuiciadas'!M15,"-")</f>
        <v>0.9087523277467412</v>
      </c>
      <c r="D14" s="43">
        <f>IF(AND('Personas Enjuiciadas'!N15+'Personas Enjuiciadas'!P15&gt;0),('Personas Enjuiciadas'!D15+'Personas Enjuiciadas'!I15)/('Personas Enjuiciadas'!N15+'Personas Enjuiciadas'!P15),"-")</f>
        <v>0.87811634349030476</v>
      </c>
      <c r="E14" s="43">
        <f>IF(AND('Personas Enjuiciadas'!O15+'Personas Enjuiciadas'!Q15&gt;0),('Personas Enjuiciadas'!E15+'Personas Enjuiciadas'!J15)/('Personas Enjuiciadas'!O15+'Personas Enjuiciadas'!Q15),"-")</f>
        <v>0.97159090909090906</v>
      </c>
      <c r="H14" s="38"/>
    </row>
    <row r="15" spans="2:8" ht="20.100000000000001" customHeight="1" thickBot="1" x14ac:dyDescent="0.25">
      <c r="B15" s="4" t="s">
        <v>202</v>
      </c>
      <c r="C15" s="35">
        <f>IF('Personas Enjuiciadas'!M16&gt;0,('Personas Enjuiciadas'!D16+'Personas Enjuiciadas'!E16+'Personas Enjuiciadas'!I16+'Personas Enjuiciadas'!J16)/'Personas Enjuiciadas'!M16,"-")</f>
        <v>0.92924528301886788</v>
      </c>
      <c r="D15" s="43">
        <f>IF(AND('Personas Enjuiciadas'!N16+'Personas Enjuiciadas'!P16&gt;0),('Personas Enjuiciadas'!D16+'Personas Enjuiciadas'!I16)/('Personas Enjuiciadas'!N16+'Personas Enjuiciadas'!P16),"-")</f>
        <v>0.92385786802030456</v>
      </c>
      <c r="E15" s="43">
        <f>IF(AND('Personas Enjuiciadas'!O16+'Personas Enjuiciadas'!Q16&gt;0),('Personas Enjuiciadas'!E16+'Personas Enjuiciadas'!J16)/('Personas Enjuiciadas'!O16+'Personas Enjuiciadas'!Q16),"-")</f>
        <v>1</v>
      </c>
      <c r="H15" s="38"/>
    </row>
    <row r="16" spans="2:8" ht="20.100000000000001" customHeight="1" thickBot="1" x14ac:dyDescent="0.25">
      <c r="B16" s="4" t="s">
        <v>203</v>
      </c>
      <c r="C16" s="35">
        <f>IF('Personas Enjuiciadas'!M17&gt;0,('Personas Enjuiciadas'!D17+'Personas Enjuiciadas'!E17+'Personas Enjuiciadas'!I17+'Personas Enjuiciadas'!J17)/'Personas Enjuiciadas'!M17,"-")</f>
        <v>0.83033707865168538</v>
      </c>
      <c r="D16" s="43">
        <f>IF(AND('Personas Enjuiciadas'!N17+'Personas Enjuiciadas'!P17&gt;0),('Personas Enjuiciadas'!D17+'Personas Enjuiciadas'!I17)/('Personas Enjuiciadas'!N17+'Personas Enjuiciadas'!P17),"-")</f>
        <v>0.81625441696113077</v>
      </c>
      <c r="E16" s="43">
        <f>IF(AND('Personas Enjuiciadas'!O17+'Personas Enjuiciadas'!Q17&gt;0),('Personas Enjuiciadas'!E17+'Personas Enjuiciadas'!J17)/('Personas Enjuiciadas'!O17+'Personas Enjuiciadas'!Q17),"-")</f>
        <v>0.85493827160493829</v>
      </c>
      <c r="H16" s="38"/>
    </row>
    <row r="17" spans="2:8" ht="20.100000000000001" customHeight="1" thickBot="1" x14ac:dyDescent="0.25">
      <c r="B17" s="4" t="s">
        <v>204</v>
      </c>
      <c r="C17" s="35">
        <f>IF('Personas Enjuiciadas'!M18&gt;0,('Personas Enjuiciadas'!D18+'Personas Enjuiciadas'!E18+'Personas Enjuiciadas'!I18+'Personas Enjuiciadas'!J18)/'Personas Enjuiciadas'!M18,"-")</f>
        <v>0.79977116704805495</v>
      </c>
      <c r="D17" s="43">
        <f>IF(AND('Personas Enjuiciadas'!N18+'Personas Enjuiciadas'!P18&gt;0),('Personas Enjuiciadas'!D18+'Personas Enjuiciadas'!I18)/('Personas Enjuiciadas'!N18+'Personas Enjuiciadas'!P18),"-")</f>
        <v>0.79847908745247154</v>
      </c>
      <c r="E17" s="43">
        <f>IF(AND('Personas Enjuiciadas'!O18+'Personas Enjuiciadas'!Q18&gt;0),('Personas Enjuiciadas'!E18+'Personas Enjuiciadas'!J18)/('Personas Enjuiciadas'!O18+'Personas Enjuiciadas'!Q18),"-")</f>
        <v>0.81176470588235294</v>
      </c>
      <c r="H17" s="38"/>
    </row>
    <row r="18" spans="2:8" ht="20.100000000000001" customHeight="1" thickBot="1" x14ac:dyDescent="0.25">
      <c r="B18" s="4" t="s">
        <v>205</v>
      </c>
      <c r="C18" s="35">
        <f>IF('Personas Enjuiciadas'!M19&gt;0,('Personas Enjuiciadas'!D19+'Personas Enjuiciadas'!E19+'Personas Enjuiciadas'!I19+'Personas Enjuiciadas'!J19)/'Personas Enjuiciadas'!M19,"-")</f>
        <v>0.98395721925133695</v>
      </c>
      <c r="D18" s="43">
        <f>IF(AND('Personas Enjuiciadas'!N19+'Personas Enjuiciadas'!P19&gt;0),('Personas Enjuiciadas'!D19+'Personas Enjuiciadas'!I19)/('Personas Enjuiciadas'!N19+'Personas Enjuiciadas'!P19),"-")</f>
        <v>0.97478991596638653</v>
      </c>
      <c r="E18" s="43">
        <f>IF(AND('Personas Enjuiciadas'!O19+'Personas Enjuiciadas'!Q19&gt;0),('Personas Enjuiciadas'!E19+'Personas Enjuiciadas'!J19)/('Personas Enjuiciadas'!O19+'Personas Enjuiciadas'!Q19),"-")</f>
        <v>1</v>
      </c>
      <c r="H18" s="38"/>
    </row>
    <row r="19" spans="2:8" ht="20.100000000000001" customHeight="1" thickBot="1" x14ac:dyDescent="0.25">
      <c r="B19" s="4" t="s">
        <v>206</v>
      </c>
      <c r="C19" s="35">
        <f>IF('Personas Enjuiciadas'!M20&gt;0,('Personas Enjuiciadas'!D20+'Personas Enjuiciadas'!E20+'Personas Enjuiciadas'!I20+'Personas Enjuiciadas'!J20)/'Personas Enjuiciadas'!M20,"-")</f>
        <v>0.91139240506329111</v>
      </c>
      <c r="D19" s="43">
        <f>IF(AND('Personas Enjuiciadas'!N20+'Personas Enjuiciadas'!P20&gt;0),('Personas Enjuiciadas'!D20+'Personas Enjuiciadas'!I20)/('Personas Enjuiciadas'!N20+'Personas Enjuiciadas'!P20),"-")</f>
        <v>0.8666666666666667</v>
      </c>
      <c r="E19" s="43">
        <f>IF(AND('Personas Enjuiciadas'!O20+'Personas Enjuiciadas'!Q20&gt;0),('Personas Enjuiciadas'!E20+'Personas Enjuiciadas'!J20)/('Personas Enjuiciadas'!O20+'Personas Enjuiciadas'!Q20),"-")</f>
        <v>0.95180722891566261</v>
      </c>
      <c r="H19" s="38"/>
    </row>
    <row r="20" spans="2:8" ht="20.100000000000001" customHeight="1" thickBot="1" x14ac:dyDescent="0.25">
      <c r="B20" s="4" t="s">
        <v>207</v>
      </c>
      <c r="C20" s="35">
        <f>IF('Personas Enjuiciadas'!M21&gt;0,('Personas Enjuiciadas'!D21+'Personas Enjuiciadas'!E21+'Personas Enjuiciadas'!I21+'Personas Enjuiciadas'!J21)/'Personas Enjuiciadas'!M21,"-")</f>
        <v>0.94079999999999997</v>
      </c>
      <c r="D20" s="43">
        <f>IF(AND('Personas Enjuiciadas'!N21+'Personas Enjuiciadas'!P21&gt;0),('Personas Enjuiciadas'!D21+'Personas Enjuiciadas'!I21)/('Personas Enjuiciadas'!N21+'Personas Enjuiciadas'!P21),"-")</f>
        <v>0.92329545454545459</v>
      </c>
      <c r="E20" s="43">
        <f>IF(AND('Personas Enjuiciadas'!O21+'Personas Enjuiciadas'!Q21&gt;0),('Personas Enjuiciadas'!E21+'Personas Enjuiciadas'!J21)/('Personas Enjuiciadas'!O21+'Personas Enjuiciadas'!Q21),"-")</f>
        <v>0.96336996336996339</v>
      </c>
      <c r="H20" s="38"/>
    </row>
    <row r="21" spans="2:8" ht="20.100000000000001" customHeight="1" thickBot="1" x14ac:dyDescent="0.25">
      <c r="B21" s="4" t="s">
        <v>208</v>
      </c>
      <c r="C21" s="35">
        <f>IF('Personas Enjuiciadas'!M22&gt;0,('Personas Enjuiciadas'!D22+'Personas Enjuiciadas'!E22+'Personas Enjuiciadas'!I22+'Personas Enjuiciadas'!J22)/'Personas Enjuiciadas'!M22,"-")</f>
        <v>0.94707520891364905</v>
      </c>
      <c r="D21" s="43">
        <f>IF(AND('Personas Enjuiciadas'!N22+'Personas Enjuiciadas'!P22&gt;0),('Personas Enjuiciadas'!D22+'Personas Enjuiciadas'!I22)/('Personas Enjuiciadas'!N22+'Personas Enjuiciadas'!P22),"-")</f>
        <v>0.93537414965986398</v>
      </c>
      <c r="E21" s="43">
        <f>IF(AND('Personas Enjuiciadas'!O22+'Personas Enjuiciadas'!Q22&gt;0),('Personas Enjuiciadas'!E22+'Personas Enjuiciadas'!J22)/('Personas Enjuiciadas'!O22+'Personas Enjuiciadas'!Q22),"-")</f>
        <v>1</v>
      </c>
      <c r="H21" s="38"/>
    </row>
    <row r="22" spans="2:8" ht="20.100000000000001" customHeight="1" thickBot="1" x14ac:dyDescent="0.25">
      <c r="B22" s="4" t="s">
        <v>209</v>
      </c>
      <c r="C22" s="35">
        <f>IF('Personas Enjuiciadas'!M23&gt;0,('Personas Enjuiciadas'!D23+'Personas Enjuiciadas'!E23+'Personas Enjuiciadas'!I23+'Personas Enjuiciadas'!J23)/'Personas Enjuiciadas'!M23,"-")</f>
        <v>0.948943661971831</v>
      </c>
      <c r="D22" s="43">
        <f>IF(AND('Personas Enjuiciadas'!N23+'Personas Enjuiciadas'!P23&gt;0),('Personas Enjuiciadas'!D23+'Personas Enjuiciadas'!I23)/('Personas Enjuiciadas'!N23+'Personas Enjuiciadas'!P23),"-")</f>
        <v>0.93720565149136581</v>
      </c>
      <c r="E22" s="43">
        <f>IF(AND('Personas Enjuiciadas'!O23+'Personas Enjuiciadas'!Q23&gt;0),('Personas Enjuiciadas'!E23+'Personas Enjuiciadas'!J23)/('Personas Enjuiciadas'!O23+'Personas Enjuiciadas'!Q23),"-")</f>
        <v>0.96392785571142281</v>
      </c>
      <c r="H22" s="38"/>
    </row>
    <row r="23" spans="2:8" ht="20.100000000000001" customHeight="1" thickBot="1" x14ac:dyDescent="0.25">
      <c r="B23" s="4" t="s">
        <v>210</v>
      </c>
      <c r="C23" s="35">
        <f>IF('Personas Enjuiciadas'!M24&gt;0,('Personas Enjuiciadas'!D24+'Personas Enjuiciadas'!E24+'Personas Enjuiciadas'!I24+'Personas Enjuiciadas'!J24)/'Personas Enjuiciadas'!M24,"-")</f>
        <v>0.95487179487179485</v>
      </c>
      <c r="D23" s="43">
        <f>IF(AND('Personas Enjuiciadas'!N24+'Personas Enjuiciadas'!P24&gt;0),('Personas Enjuiciadas'!D24+'Personas Enjuiciadas'!I24)/('Personas Enjuiciadas'!N24+'Personas Enjuiciadas'!P24),"-")</f>
        <v>0.95210355987055018</v>
      </c>
      <c r="E23" s="43">
        <f>IF(AND('Personas Enjuiciadas'!O24+'Personas Enjuiciadas'!Q24&gt;0),('Personas Enjuiciadas'!E24+'Personas Enjuiciadas'!J24)/('Personas Enjuiciadas'!O24+'Personas Enjuiciadas'!Q24),"-")</f>
        <v>0.96543209876543212</v>
      </c>
      <c r="H23" s="38"/>
    </row>
    <row r="24" spans="2:8" ht="20.100000000000001" customHeight="1" thickBot="1" x14ac:dyDescent="0.25">
      <c r="B24" s="4" t="s">
        <v>211</v>
      </c>
      <c r="C24" s="35">
        <f>IF('Personas Enjuiciadas'!M25&gt;0,('Personas Enjuiciadas'!D25+'Personas Enjuiciadas'!E25+'Personas Enjuiciadas'!I25+'Personas Enjuiciadas'!J25)/'Personas Enjuiciadas'!M25,"-")</f>
        <v>0.96722454672245473</v>
      </c>
      <c r="D24" s="43">
        <f>IF(AND('Personas Enjuiciadas'!N25+'Personas Enjuiciadas'!P25&gt;0),('Personas Enjuiciadas'!D25+'Personas Enjuiciadas'!I25)/('Personas Enjuiciadas'!N25+'Personas Enjuiciadas'!P25),"-")</f>
        <v>0.95625635808748732</v>
      </c>
      <c r="E24" s="43">
        <f>IF(AND('Personas Enjuiciadas'!O25+'Personas Enjuiciadas'!Q25&gt;0),('Personas Enjuiciadas'!E25+'Personas Enjuiciadas'!J25)/('Personas Enjuiciadas'!O25+'Personas Enjuiciadas'!Q25),"-")</f>
        <v>0.99113082039911304</v>
      </c>
      <c r="H24" s="38"/>
    </row>
    <row r="25" spans="2:8" ht="20.100000000000001" customHeight="1" thickBot="1" x14ac:dyDescent="0.25">
      <c r="B25" s="5" t="s">
        <v>212</v>
      </c>
      <c r="C25" s="35">
        <f>IF('Personas Enjuiciadas'!M26&gt;0,('Personas Enjuiciadas'!D26+'Personas Enjuiciadas'!E26+'Personas Enjuiciadas'!I26+'Personas Enjuiciadas'!J26)/'Personas Enjuiciadas'!M26,"-")</f>
        <v>0.91249999999999998</v>
      </c>
      <c r="D25" s="43">
        <f>IF(AND('Personas Enjuiciadas'!N26+'Personas Enjuiciadas'!P26&gt;0),('Personas Enjuiciadas'!D26+'Personas Enjuiciadas'!I26)/('Personas Enjuiciadas'!N26+'Personas Enjuiciadas'!P26),"-")</f>
        <v>0.89700996677740863</v>
      </c>
      <c r="E25" s="43">
        <f>IF(AND('Personas Enjuiciadas'!O26+'Personas Enjuiciadas'!Q26&gt;0),('Personas Enjuiciadas'!E26+'Personas Enjuiciadas'!J26)/('Personas Enjuiciadas'!O26+'Personas Enjuiciadas'!Q26),"-")</f>
        <v>0.95959595959595956</v>
      </c>
      <c r="H25" s="38"/>
    </row>
    <row r="26" spans="2:8" ht="20.100000000000001" customHeight="1" thickBot="1" x14ac:dyDescent="0.25">
      <c r="B26" s="6" t="s">
        <v>213</v>
      </c>
      <c r="C26" s="35">
        <f>IF('Personas Enjuiciadas'!M27&gt;0,('Personas Enjuiciadas'!D27+'Personas Enjuiciadas'!E27+'Personas Enjuiciadas'!I27+'Personas Enjuiciadas'!J27)/'Personas Enjuiciadas'!M27,"-")</f>
        <v>0.98113207547169812</v>
      </c>
      <c r="D26" s="43">
        <f>IF(AND('Personas Enjuiciadas'!N27+'Personas Enjuiciadas'!P27&gt;0),('Personas Enjuiciadas'!D27+'Personas Enjuiciadas'!I27)/('Personas Enjuiciadas'!N27+'Personas Enjuiciadas'!P27),"-")</f>
        <v>0.97826086956521741</v>
      </c>
      <c r="E26" s="43">
        <f>IF(AND('Personas Enjuiciadas'!O27+'Personas Enjuiciadas'!Q27&gt;0),('Personas Enjuiciadas'!E27+'Personas Enjuiciadas'!J27)/('Personas Enjuiciadas'!O27+'Personas Enjuiciadas'!Q27),"-")</f>
        <v>1</v>
      </c>
      <c r="H26" s="38"/>
    </row>
    <row r="27" spans="2:8" ht="20.100000000000001" customHeight="1" thickBot="1" x14ac:dyDescent="0.25">
      <c r="B27" s="4" t="s">
        <v>214</v>
      </c>
      <c r="C27" s="35">
        <f>IF('Personas Enjuiciadas'!M28&gt;0,('Personas Enjuiciadas'!D28+'Personas Enjuiciadas'!E28+'Personas Enjuiciadas'!I28+'Personas Enjuiciadas'!J28)/'Personas Enjuiciadas'!M28,"-")</f>
        <v>0.98941798941798942</v>
      </c>
      <c r="D27" s="43">
        <f>IF(AND('Personas Enjuiciadas'!N28+'Personas Enjuiciadas'!P28&gt;0),('Personas Enjuiciadas'!D28+'Personas Enjuiciadas'!I28)/('Personas Enjuiciadas'!N28+'Personas Enjuiciadas'!P28),"-")</f>
        <v>0.98360655737704916</v>
      </c>
      <c r="E27" s="43">
        <f>IF(AND('Personas Enjuiciadas'!O28+'Personas Enjuiciadas'!Q28&gt;0),('Personas Enjuiciadas'!E28+'Personas Enjuiciadas'!J28)/('Personas Enjuiciadas'!O28+'Personas Enjuiciadas'!Q28),"-")</f>
        <v>1</v>
      </c>
      <c r="H27" s="38"/>
    </row>
    <row r="28" spans="2:8" ht="20.100000000000001" customHeight="1" thickBot="1" x14ac:dyDescent="0.25">
      <c r="B28" s="4" t="s">
        <v>215</v>
      </c>
      <c r="C28" s="35">
        <f>IF('Personas Enjuiciadas'!M29&gt;0,('Personas Enjuiciadas'!D29+'Personas Enjuiciadas'!E29+'Personas Enjuiciadas'!I29+'Personas Enjuiciadas'!J29)/'Personas Enjuiciadas'!M29,"-")</f>
        <v>0.90816326530612246</v>
      </c>
      <c r="D28" s="43">
        <f>IF(AND('Personas Enjuiciadas'!N29+'Personas Enjuiciadas'!P29&gt;0),('Personas Enjuiciadas'!D29+'Personas Enjuiciadas'!I29)/('Personas Enjuiciadas'!N29+'Personas Enjuiciadas'!P29),"-")</f>
        <v>0.89937106918238996</v>
      </c>
      <c r="E28" s="43">
        <f>IF(AND('Personas Enjuiciadas'!O29+'Personas Enjuiciadas'!Q29&gt;0),('Personas Enjuiciadas'!E29+'Personas Enjuiciadas'!J29)/('Personas Enjuiciadas'!O29+'Personas Enjuiciadas'!Q29),"-")</f>
        <v>0.94594594594594594</v>
      </c>
      <c r="H28" s="38"/>
    </row>
    <row r="29" spans="2:8" ht="20.100000000000001" customHeight="1" thickBot="1" x14ac:dyDescent="0.25">
      <c r="B29" s="4" t="s">
        <v>216</v>
      </c>
      <c r="C29" s="35">
        <f>IF('Personas Enjuiciadas'!M30&gt;0,('Personas Enjuiciadas'!D30+'Personas Enjuiciadas'!E30+'Personas Enjuiciadas'!I30+'Personas Enjuiciadas'!J30)/'Personas Enjuiciadas'!M30,"-")</f>
        <v>0.89795918367346939</v>
      </c>
      <c r="D29" s="43">
        <f>IF(AND('Personas Enjuiciadas'!N30+'Personas Enjuiciadas'!P30&gt;0),('Personas Enjuiciadas'!D30+'Personas Enjuiciadas'!I30)/('Personas Enjuiciadas'!N30+'Personas Enjuiciadas'!P30),"-")</f>
        <v>0.87804878048780488</v>
      </c>
      <c r="E29" s="43">
        <f>IF(AND('Personas Enjuiciadas'!O30+'Personas Enjuiciadas'!Q30&gt;0),('Personas Enjuiciadas'!E30+'Personas Enjuiciadas'!J30)/('Personas Enjuiciadas'!O30+'Personas Enjuiciadas'!Q30),"-")</f>
        <v>1</v>
      </c>
      <c r="H29" s="38"/>
    </row>
    <row r="30" spans="2:8" ht="20.100000000000001" customHeight="1" thickBot="1" x14ac:dyDescent="0.25">
      <c r="B30" s="4" t="s">
        <v>217</v>
      </c>
      <c r="C30" s="35">
        <f>IF('Personas Enjuiciadas'!M31&gt;0,('Personas Enjuiciadas'!D31+'Personas Enjuiciadas'!E31+'Personas Enjuiciadas'!I31+'Personas Enjuiciadas'!J31)/'Personas Enjuiciadas'!M31,"-")</f>
        <v>0.65753424657534243</v>
      </c>
      <c r="D30" s="43">
        <f>IF(AND('Personas Enjuiciadas'!N31+'Personas Enjuiciadas'!P31&gt;0),('Personas Enjuiciadas'!D31+'Personas Enjuiciadas'!I31)/('Personas Enjuiciadas'!N31+'Personas Enjuiciadas'!P31),"-")</f>
        <v>0.61904761904761907</v>
      </c>
      <c r="E30" s="43">
        <f>IF(AND('Personas Enjuiciadas'!O31+'Personas Enjuiciadas'!Q31&gt;0),('Personas Enjuiciadas'!E31+'Personas Enjuiciadas'!J31)/('Personas Enjuiciadas'!O31+'Personas Enjuiciadas'!Q31),"-")</f>
        <v>0.9</v>
      </c>
      <c r="H30" s="38"/>
    </row>
    <row r="31" spans="2:8" ht="20.100000000000001" customHeight="1" thickBot="1" x14ac:dyDescent="0.25">
      <c r="B31" s="4" t="s">
        <v>218</v>
      </c>
      <c r="C31" s="35">
        <f>IF('Personas Enjuiciadas'!M32&gt;0,('Personas Enjuiciadas'!D32+'Personas Enjuiciadas'!E32+'Personas Enjuiciadas'!I32+'Personas Enjuiciadas'!J32)/'Personas Enjuiciadas'!M32,"-")</f>
        <v>0.91489361702127658</v>
      </c>
      <c r="D31" s="43">
        <f>IF(AND('Personas Enjuiciadas'!N32+'Personas Enjuiciadas'!P32&gt;0),('Personas Enjuiciadas'!D32+'Personas Enjuiciadas'!I32)/('Personas Enjuiciadas'!N32+'Personas Enjuiciadas'!P32),"-")</f>
        <v>0.8571428571428571</v>
      </c>
      <c r="E31" s="43">
        <f>IF(AND('Personas Enjuiciadas'!O32+'Personas Enjuiciadas'!Q32&gt;0),('Personas Enjuiciadas'!E32+'Personas Enjuiciadas'!J32)/('Personas Enjuiciadas'!O32+'Personas Enjuiciadas'!Q32),"-")</f>
        <v>0.96153846153846156</v>
      </c>
      <c r="H31" s="38"/>
    </row>
    <row r="32" spans="2:8" ht="20.100000000000001" customHeight="1" thickBot="1" x14ac:dyDescent="0.25">
      <c r="B32" s="4" t="s">
        <v>219</v>
      </c>
      <c r="C32" s="35">
        <f>IF('Personas Enjuiciadas'!M33&gt;0,('Personas Enjuiciadas'!D33+'Personas Enjuiciadas'!E33+'Personas Enjuiciadas'!I33+'Personas Enjuiciadas'!J33)/'Personas Enjuiciadas'!M33,"-")</f>
        <v>1</v>
      </c>
      <c r="D32" s="43">
        <f>IF(AND('Personas Enjuiciadas'!N33+'Personas Enjuiciadas'!P33&gt;0),('Personas Enjuiciadas'!D33+'Personas Enjuiciadas'!I33)/('Personas Enjuiciadas'!N33+'Personas Enjuiciadas'!P33),"-")</f>
        <v>1</v>
      </c>
      <c r="E32" s="43">
        <f>IF(AND('Personas Enjuiciadas'!O33+'Personas Enjuiciadas'!Q33&gt;0),('Personas Enjuiciadas'!E33+'Personas Enjuiciadas'!J33)/('Personas Enjuiciadas'!O33+'Personas Enjuiciadas'!Q33),"-")</f>
        <v>1</v>
      </c>
      <c r="H32" s="38"/>
    </row>
    <row r="33" spans="2:8" ht="20.100000000000001" customHeight="1" thickBot="1" x14ac:dyDescent="0.25">
      <c r="B33" s="4" t="s">
        <v>220</v>
      </c>
      <c r="C33" s="35">
        <f>IF('Personas Enjuiciadas'!M34&gt;0,('Personas Enjuiciadas'!D34+'Personas Enjuiciadas'!E34+'Personas Enjuiciadas'!I34+'Personas Enjuiciadas'!J34)/'Personas Enjuiciadas'!M34,"-")</f>
        <v>0.67647058823529416</v>
      </c>
      <c r="D33" s="43">
        <f>IF(AND('Personas Enjuiciadas'!N34+'Personas Enjuiciadas'!P34&gt;0),('Personas Enjuiciadas'!D34+'Personas Enjuiciadas'!I34)/('Personas Enjuiciadas'!N34+'Personas Enjuiciadas'!P34),"-")</f>
        <v>0.67647058823529416</v>
      </c>
      <c r="E33" s="43" t="str">
        <f>IF(AND('Personas Enjuiciadas'!O34+'Personas Enjuiciadas'!Q34&gt;0),('Personas Enjuiciadas'!E34+'Personas Enjuiciadas'!J34)/('Personas Enjuiciadas'!O34+'Personas Enjuiciadas'!Q34),"-")</f>
        <v>-</v>
      </c>
      <c r="H33" s="38"/>
    </row>
    <row r="34" spans="2:8" ht="20.100000000000001" customHeight="1" thickBot="1" x14ac:dyDescent="0.25">
      <c r="B34" s="4" t="s">
        <v>221</v>
      </c>
      <c r="C34" s="35">
        <f>IF('Personas Enjuiciadas'!M35&gt;0,('Personas Enjuiciadas'!D35+'Personas Enjuiciadas'!E35+'Personas Enjuiciadas'!I35+'Personas Enjuiciadas'!J35)/'Personas Enjuiciadas'!M35,"-")</f>
        <v>0.66666666666666663</v>
      </c>
      <c r="D34" s="43">
        <f>IF(AND('Personas Enjuiciadas'!N35+'Personas Enjuiciadas'!P35&gt;0),('Personas Enjuiciadas'!D35+'Personas Enjuiciadas'!I35)/('Personas Enjuiciadas'!N35+'Personas Enjuiciadas'!P35),"-")</f>
        <v>0.66666666666666663</v>
      </c>
      <c r="E34" s="43">
        <f>IF(AND('Personas Enjuiciadas'!O35+'Personas Enjuiciadas'!Q35&gt;0),('Personas Enjuiciadas'!E35+'Personas Enjuiciadas'!J35)/('Personas Enjuiciadas'!O35+'Personas Enjuiciadas'!Q35),"-")</f>
        <v>0.66666666666666663</v>
      </c>
      <c r="H34" s="38"/>
    </row>
    <row r="35" spans="2:8" ht="20.100000000000001" customHeight="1" thickBot="1" x14ac:dyDescent="0.25">
      <c r="B35" s="4" t="s">
        <v>222</v>
      </c>
      <c r="C35" s="35">
        <f>IF('Personas Enjuiciadas'!M36&gt;0,('Personas Enjuiciadas'!D36+'Personas Enjuiciadas'!E36+'Personas Enjuiciadas'!I36+'Personas Enjuiciadas'!J36)/'Personas Enjuiciadas'!M36,"-")</f>
        <v>0.81159420289855078</v>
      </c>
      <c r="D35" s="43">
        <f>IF(AND('Personas Enjuiciadas'!N36+'Personas Enjuiciadas'!P36&gt;0),('Personas Enjuiciadas'!D36+'Personas Enjuiciadas'!I36)/('Personas Enjuiciadas'!N36+'Personas Enjuiciadas'!P36),"-")</f>
        <v>0.7857142857142857</v>
      </c>
      <c r="E35" s="43">
        <f>IF(AND('Personas Enjuiciadas'!O36+'Personas Enjuiciadas'!Q36&gt;0),('Personas Enjuiciadas'!E36+'Personas Enjuiciadas'!J36)/('Personas Enjuiciadas'!O36+'Personas Enjuiciadas'!Q36),"-")</f>
        <v>0.92307692307692313</v>
      </c>
      <c r="H35" s="38"/>
    </row>
    <row r="36" spans="2:8" ht="20.100000000000001" customHeight="1" thickBot="1" x14ac:dyDescent="0.25">
      <c r="B36" s="4" t="s">
        <v>223</v>
      </c>
      <c r="C36" s="35">
        <f>IF('Personas Enjuiciadas'!M37&gt;0,('Personas Enjuiciadas'!D37+'Personas Enjuiciadas'!E37+'Personas Enjuiciadas'!I37+'Personas Enjuiciadas'!J37)/'Personas Enjuiciadas'!M37,"-")</f>
        <v>0.94888888888888889</v>
      </c>
      <c r="D36" s="43">
        <f>IF(AND('Personas Enjuiciadas'!N37+'Personas Enjuiciadas'!P37&gt;0),('Personas Enjuiciadas'!D37+'Personas Enjuiciadas'!I37)/('Personas Enjuiciadas'!N37+'Personas Enjuiciadas'!P37),"-")</f>
        <v>0.95029239766081874</v>
      </c>
      <c r="E36" s="43">
        <f>IF(AND('Personas Enjuiciadas'!O37+'Personas Enjuiciadas'!Q37&gt;0),('Personas Enjuiciadas'!E37+'Personas Enjuiciadas'!J37)/('Personas Enjuiciadas'!O37+'Personas Enjuiciadas'!Q37),"-")</f>
        <v>0.94444444444444442</v>
      </c>
      <c r="H36" s="38"/>
    </row>
    <row r="37" spans="2:8" ht="20.100000000000001" customHeight="1" thickBot="1" x14ac:dyDescent="0.25">
      <c r="B37" s="4" t="s">
        <v>224</v>
      </c>
      <c r="C37" s="35">
        <f>IF('Personas Enjuiciadas'!M38&gt;0,('Personas Enjuiciadas'!D38+'Personas Enjuiciadas'!E38+'Personas Enjuiciadas'!I38+'Personas Enjuiciadas'!J38)/'Personas Enjuiciadas'!M38,"-")</f>
        <v>0.84</v>
      </c>
      <c r="D37" s="43">
        <f>IF(AND('Personas Enjuiciadas'!N38+'Personas Enjuiciadas'!P38&gt;0),('Personas Enjuiciadas'!D38+'Personas Enjuiciadas'!I38)/('Personas Enjuiciadas'!N38+'Personas Enjuiciadas'!P38),"-")</f>
        <v>0.82857142857142863</v>
      </c>
      <c r="E37" s="43">
        <f>IF(AND('Personas Enjuiciadas'!O38+'Personas Enjuiciadas'!Q38&gt;0),('Personas Enjuiciadas'!E38+'Personas Enjuiciadas'!J38)/('Personas Enjuiciadas'!O38+'Personas Enjuiciadas'!Q38),"-")</f>
        <v>0.8666666666666667</v>
      </c>
      <c r="H37" s="38"/>
    </row>
    <row r="38" spans="2:8" ht="20.100000000000001" customHeight="1" thickBot="1" x14ac:dyDescent="0.25">
      <c r="B38" s="4" t="s">
        <v>225</v>
      </c>
      <c r="C38" s="35">
        <f>IF('Personas Enjuiciadas'!M39&gt;0,('Personas Enjuiciadas'!D39+'Personas Enjuiciadas'!E39+'Personas Enjuiciadas'!I39+'Personas Enjuiciadas'!J39)/'Personas Enjuiciadas'!M39,"-")</f>
        <v>0.93478260869565222</v>
      </c>
      <c r="D38" s="43">
        <f>IF(AND('Personas Enjuiciadas'!N39+'Personas Enjuiciadas'!P39&gt;0),('Personas Enjuiciadas'!D39+'Personas Enjuiciadas'!I39)/('Personas Enjuiciadas'!N39+'Personas Enjuiciadas'!P39),"-")</f>
        <v>0.90909090909090906</v>
      </c>
      <c r="E38" s="43">
        <f>IF(AND('Personas Enjuiciadas'!O39+'Personas Enjuiciadas'!Q39&gt;0),('Personas Enjuiciadas'!E39+'Personas Enjuiciadas'!J39)/('Personas Enjuiciadas'!O39+'Personas Enjuiciadas'!Q39),"-")</f>
        <v>0.98</v>
      </c>
      <c r="H38" s="38"/>
    </row>
    <row r="39" spans="2:8" ht="20.100000000000001" customHeight="1" thickBot="1" x14ac:dyDescent="0.25">
      <c r="B39" s="4" t="s">
        <v>226</v>
      </c>
      <c r="C39" s="35">
        <f>IF('Personas Enjuiciadas'!M40&gt;0,('Personas Enjuiciadas'!D40+'Personas Enjuiciadas'!E40+'Personas Enjuiciadas'!I40+'Personas Enjuiciadas'!J40)/'Personas Enjuiciadas'!M40,"-")</f>
        <v>0.93944954128440372</v>
      </c>
      <c r="D39" s="43">
        <f>IF(AND('Personas Enjuiciadas'!N40+'Personas Enjuiciadas'!P40&gt;0),('Personas Enjuiciadas'!D40+'Personas Enjuiciadas'!I40)/('Personas Enjuiciadas'!N40+'Personas Enjuiciadas'!P40),"-")</f>
        <v>0.9330024813895782</v>
      </c>
      <c r="E39" s="43">
        <f>IF(AND('Personas Enjuiciadas'!O40+'Personas Enjuiciadas'!Q40&gt;0),('Personas Enjuiciadas'!E40+'Personas Enjuiciadas'!J40)/('Personas Enjuiciadas'!O40+'Personas Enjuiciadas'!Q40),"-")</f>
        <v>0.95774647887323938</v>
      </c>
      <c r="H39" s="38"/>
    </row>
    <row r="40" spans="2:8" ht="20.100000000000001" customHeight="1" thickBot="1" x14ac:dyDescent="0.25">
      <c r="B40" s="4" t="s">
        <v>227</v>
      </c>
      <c r="C40" s="35">
        <f>IF('Personas Enjuiciadas'!M41&gt;0,('Personas Enjuiciadas'!D41+'Personas Enjuiciadas'!E41+'Personas Enjuiciadas'!I41+'Personas Enjuiciadas'!J41)/'Personas Enjuiciadas'!M41,"-")</f>
        <v>0.85844370860927155</v>
      </c>
      <c r="D40" s="43">
        <f>IF(AND('Personas Enjuiciadas'!N41+'Personas Enjuiciadas'!P41&gt;0),('Personas Enjuiciadas'!D41+'Personas Enjuiciadas'!I41)/('Personas Enjuiciadas'!N41+'Personas Enjuiciadas'!P41),"-")</f>
        <v>0.84836601307189541</v>
      </c>
      <c r="E40" s="43">
        <f>IF(AND('Personas Enjuiciadas'!O41+'Personas Enjuiciadas'!Q41&gt;0),('Personas Enjuiciadas'!E41+'Personas Enjuiciadas'!J41)/('Personas Enjuiciadas'!O41+'Personas Enjuiciadas'!Q41),"-")</f>
        <v>0.87584650112866813</v>
      </c>
      <c r="H40" s="38"/>
    </row>
    <row r="41" spans="2:8" ht="20.100000000000001" customHeight="1" thickBot="1" x14ac:dyDescent="0.25">
      <c r="B41" s="4" t="s">
        <v>228</v>
      </c>
      <c r="C41" s="35">
        <f>IF('Personas Enjuiciadas'!M42&gt;0,('Personas Enjuiciadas'!D42+'Personas Enjuiciadas'!E42+'Personas Enjuiciadas'!I42+'Personas Enjuiciadas'!J42)/'Personas Enjuiciadas'!M42,"-")</f>
        <v>0.81516587677725116</v>
      </c>
      <c r="D41" s="43">
        <f>IF(AND('Personas Enjuiciadas'!N42+'Personas Enjuiciadas'!P42&gt;0),('Personas Enjuiciadas'!D42+'Personas Enjuiciadas'!I42)/('Personas Enjuiciadas'!N42+'Personas Enjuiciadas'!P42),"-")</f>
        <v>0.78676470588235292</v>
      </c>
      <c r="E41" s="43">
        <f>IF(AND('Personas Enjuiciadas'!O42+'Personas Enjuiciadas'!Q42&gt;0),('Personas Enjuiciadas'!E42+'Personas Enjuiciadas'!J42)/('Personas Enjuiciadas'!O42+'Personas Enjuiciadas'!Q42),"-")</f>
        <v>0.8666666666666667</v>
      </c>
      <c r="H41" s="38"/>
    </row>
    <row r="42" spans="2:8" ht="20.100000000000001" customHeight="1" thickBot="1" x14ac:dyDescent="0.25">
      <c r="B42" s="4" t="s">
        <v>229</v>
      </c>
      <c r="C42" s="35">
        <f>IF('Personas Enjuiciadas'!M43&gt;0,('Personas Enjuiciadas'!D43+'Personas Enjuiciadas'!E43+'Personas Enjuiciadas'!I43+'Personas Enjuiciadas'!J43)/'Personas Enjuiciadas'!M43,"-")</f>
        <v>0.95374449339207046</v>
      </c>
      <c r="D42" s="43">
        <f>IF(AND('Personas Enjuiciadas'!N43+'Personas Enjuiciadas'!P43&gt;0),('Personas Enjuiciadas'!D43+'Personas Enjuiciadas'!I43)/('Personas Enjuiciadas'!N43+'Personas Enjuiciadas'!P43),"-")</f>
        <v>0.94214876033057848</v>
      </c>
      <c r="E42" s="43">
        <f>IF(AND('Personas Enjuiciadas'!O43+'Personas Enjuiciadas'!Q43&gt;0),('Personas Enjuiciadas'!E43+'Personas Enjuiciadas'!J43)/('Personas Enjuiciadas'!O43+'Personas Enjuiciadas'!Q43),"-")</f>
        <v>0.96698113207547165</v>
      </c>
      <c r="H42" s="38"/>
    </row>
    <row r="43" spans="2:8" ht="20.100000000000001" customHeight="1" thickBot="1" x14ac:dyDescent="0.25">
      <c r="B43" s="4" t="s">
        <v>230</v>
      </c>
      <c r="C43" s="35">
        <f>IF('Personas Enjuiciadas'!M44&gt;0,('Personas Enjuiciadas'!D44+'Personas Enjuiciadas'!E44+'Personas Enjuiciadas'!I44+'Personas Enjuiciadas'!J44)/'Personas Enjuiciadas'!M44,"-")</f>
        <v>0.94117647058823528</v>
      </c>
      <c r="D43" s="43">
        <f>IF(AND('Personas Enjuiciadas'!N44+'Personas Enjuiciadas'!P44&gt;0),('Personas Enjuiciadas'!D44+'Personas Enjuiciadas'!I44)/('Personas Enjuiciadas'!N44+'Personas Enjuiciadas'!P44),"-")</f>
        <v>0.92125984251968507</v>
      </c>
      <c r="E43" s="43">
        <f>IF(AND('Personas Enjuiciadas'!O44+'Personas Enjuiciadas'!Q44&gt;0),('Personas Enjuiciadas'!E44+'Personas Enjuiciadas'!J44)/('Personas Enjuiciadas'!O44+'Personas Enjuiciadas'!Q44),"-")</f>
        <v>0.96808510638297873</v>
      </c>
      <c r="H43" s="38"/>
    </row>
    <row r="44" spans="2:8" ht="20.100000000000001" customHeight="1" thickBot="1" x14ac:dyDescent="0.25">
      <c r="B44" s="4" t="s">
        <v>231</v>
      </c>
      <c r="C44" s="35">
        <f>IF('Personas Enjuiciadas'!M45&gt;0,('Personas Enjuiciadas'!D45+'Personas Enjuiciadas'!E45+'Personas Enjuiciadas'!I45+'Personas Enjuiciadas'!J45)/'Personas Enjuiciadas'!M45,"-")</f>
        <v>0.94114441416893735</v>
      </c>
      <c r="D44" s="43">
        <f>IF(AND('Personas Enjuiciadas'!N45+'Personas Enjuiciadas'!P45&gt;0),('Personas Enjuiciadas'!D45+'Personas Enjuiciadas'!I45)/('Personas Enjuiciadas'!N45+'Personas Enjuiciadas'!P45),"-")</f>
        <v>0.92924528301886788</v>
      </c>
      <c r="E44" s="43">
        <f>IF(AND('Personas Enjuiciadas'!O45+'Personas Enjuiciadas'!Q45&gt;0),('Personas Enjuiciadas'!E45+'Personas Enjuiciadas'!J45)/('Personas Enjuiciadas'!O45+'Personas Enjuiciadas'!Q45),"-")</f>
        <v>0.95741935483870966</v>
      </c>
      <c r="H44" s="38"/>
    </row>
    <row r="45" spans="2:8" ht="20.100000000000001" customHeight="1" thickBot="1" x14ac:dyDescent="0.25">
      <c r="B45" s="4" t="s">
        <v>232</v>
      </c>
      <c r="C45" s="35">
        <f>IF('Personas Enjuiciadas'!M46&gt;0,('Personas Enjuiciadas'!D46+'Personas Enjuiciadas'!E46+'Personas Enjuiciadas'!I46+'Personas Enjuiciadas'!J46)/'Personas Enjuiciadas'!M46,"-")</f>
        <v>0.97063903281519859</v>
      </c>
      <c r="D45" s="43">
        <f>IF(AND('Personas Enjuiciadas'!N46+'Personas Enjuiciadas'!P46&gt;0),('Personas Enjuiciadas'!D46+'Personas Enjuiciadas'!I46)/('Personas Enjuiciadas'!N46+'Personas Enjuiciadas'!P46),"-")</f>
        <v>0.96187683284457481</v>
      </c>
      <c r="E45" s="43">
        <f>IF(AND('Personas Enjuiciadas'!O46+'Personas Enjuiciadas'!Q46&gt;0),('Personas Enjuiciadas'!E46+'Personas Enjuiciadas'!J46)/('Personas Enjuiciadas'!O46+'Personas Enjuiciadas'!Q46),"-")</f>
        <v>0.98319327731092432</v>
      </c>
      <c r="H45" s="38"/>
    </row>
    <row r="46" spans="2:8" ht="20.100000000000001" customHeight="1" thickBot="1" x14ac:dyDescent="0.25">
      <c r="B46" s="4" t="s">
        <v>233</v>
      </c>
      <c r="C46" s="35">
        <f>IF('Personas Enjuiciadas'!M47&gt;0,('Personas Enjuiciadas'!D47+'Personas Enjuiciadas'!E47+'Personas Enjuiciadas'!I47+'Personas Enjuiciadas'!J47)/'Personas Enjuiciadas'!M47,"-")</f>
        <v>0.88902291917973464</v>
      </c>
      <c r="D46" s="43">
        <f>IF(AND('Personas Enjuiciadas'!N47+'Personas Enjuiciadas'!P47&gt;0),('Personas Enjuiciadas'!D47+'Personas Enjuiciadas'!I47)/('Personas Enjuiciadas'!N47+'Personas Enjuiciadas'!P47),"-")</f>
        <v>0.89201349831271093</v>
      </c>
      <c r="E46" s="43">
        <f>IF(AND('Personas Enjuiciadas'!O47+'Personas Enjuiciadas'!Q47&gt;0),('Personas Enjuiciadas'!E47+'Personas Enjuiciadas'!J47)/('Personas Enjuiciadas'!O47+'Personas Enjuiciadas'!Q47),"-")</f>
        <v>0.88152327221438642</v>
      </c>
      <c r="H46" s="38"/>
    </row>
    <row r="47" spans="2:8" ht="20.100000000000001" customHeight="1" thickBot="1" x14ac:dyDescent="0.25">
      <c r="B47" s="4" t="s">
        <v>234</v>
      </c>
      <c r="C47" s="35">
        <f>IF('Personas Enjuiciadas'!M48&gt;0,('Personas Enjuiciadas'!D48+'Personas Enjuiciadas'!E48+'Personas Enjuiciadas'!I48+'Personas Enjuiciadas'!J48)/'Personas Enjuiciadas'!M48,"-")</f>
        <v>0.96419437340153458</v>
      </c>
      <c r="D47" s="43">
        <f>IF(AND('Personas Enjuiciadas'!N48+'Personas Enjuiciadas'!P48&gt;0),('Personas Enjuiciadas'!D48+'Personas Enjuiciadas'!I48)/('Personas Enjuiciadas'!N48+'Personas Enjuiciadas'!P48),"-")</f>
        <v>0.96205962059620598</v>
      </c>
      <c r="E47" s="43">
        <f>IF(AND('Personas Enjuiciadas'!O48+'Personas Enjuiciadas'!Q48&gt;0),('Personas Enjuiciadas'!E48+'Personas Enjuiciadas'!J48)/('Personas Enjuiciadas'!O48+'Personas Enjuiciadas'!Q48),"-")</f>
        <v>1</v>
      </c>
      <c r="H47" s="38"/>
    </row>
    <row r="48" spans="2:8" ht="20.100000000000001" customHeight="1" thickBot="1" x14ac:dyDescent="0.25">
      <c r="B48" s="4" t="s">
        <v>235</v>
      </c>
      <c r="C48" s="35">
        <f>IF('Personas Enjuiciadas'!M49&gt;0,('Personas Enjuiciadas'!D49+'Personas Enjuiciadas'!E49+'Personas Enjuiciadas'!I49+'Personas Enjuiciadas'!J49)/'Personas Enjuiciadas'!M49,"-")</f>
        <v>0.96</v>
      </c>
      <c r="D48" s="43">
        <f>IF(AND('Personas Enjuiciadas'!N49+'Personas Enjuiciadas'!P49&gt;0),('Personas Enjuiciadas'!D49+'Personas Enjuiciadas'!I49)/('Personas Enjuiciadas'!N49+'Personas Enjuiciadas'!P49),"-")</f>
        <v>0.95608108108108103</v>
      </c>
      <c r="E48" s="43">
        <f>IF(AND('Personas Enjuiciadas'!O49+'Personas Enjuiciadas'!Q49&gt;0),('Personas Enjuiciadas'!E49+'Personas Enjuiciadas'!J49)/('Personas Enjuiciadas'!O49+'Personas Enjuiciadas'!Q49),"-")</f>
        <v>1</v>
      </c>
      <c r="H48" s="38"/>
    </row>
    <row r="49" spans="2:8" ht="20.100000000000001" customHeight="1" thickBot="1" x14ac:dyDescent="0.25">
      <c r="B49" s="4" t="s">
        <v>236</v>
      </c>
      <c r="C49" s="35">
        <f>IF('Personas Enjuiciadas'!M50&gt;0,('Personas Enjuiciadas'!D50+'Personas Enjuiciadas'!E50+'Personas Enjuiciadas'!I50+'Personas Enjuiciadas'!J50)/'Personas Enjuiciadas'!M50,"-")</f>
        <v>0.92546583850931674</v>
      </c>
      <c r="D49" s="43">
        <f>IF(AND('Personas Enjuiciadas'!N50+'Personas Enjuiciadas'!P50&gt;0),('Personas Enjuiciadas'!D50+'Personas Enjuiciadas'!I50)/('Personas Enjuiciadas'!N50+'Personas Enjuiciadas'!P50),"-")</f>
        <v>0.92366412213740456</v>
      </c>
      <c r="E49" s="43">
        <f>IF(AND('Personas Enjuiciadas'!O50+'Personas Enjuiciadas'!Q50&gt;0),('Personas Enjuiciadas'!E50+'Personas Enjuiciadas'!J50)/('Personas Enjuiciadas'!O50+'Personas Enjuiciadas'!Q50),"-")</f>
        <v>0.93333333333333335</v>
      </c>
      <c r="H49" s="38"/>
    </row>
    <row r="50" spans="2:8" ht="20.100000000000001" customHeight="1" thickBot="1" x14ac:dyDescent="0.25">
      <c r="B50" s="4" t="s">
        <v>237</v>
      </c>
      <c r="C50" s="35">
        <f>IF('Personas Enjuiciadas'!M51&gt;0,('Personas Enjuiciadas'!D51+'Personas Enjuiciadas'!E51+'Personas Enjuiciadas'!I51+'Personas Enjuiciadas'!J51)/'Personas Enjuiciadas'!M51,"-")</f>
        <v>0.85185185185185186</v>
      </c>
      <c r="D50" s="43">
        <f>IF(AND('Personas Enjuiciadas'!N51+'Personas Enjuiciadas'!P51&gt;0),('Personas Enjuiciadas'!D51+'Personas Enjuiciadas'!I51)/('Personas Enjuiciadas'!N51+'Personas Enjuiciadas'!P51),"-")</f>
        <v>0.84</v>
      </c>
      <c r="E50" s="43">
        <f>IF(AND('Personas Enjuiciadas'!O51+'Personas Enjuiciadas'!Q51&gt;0),('Personas Enjuiciadas'!E51+'Personas Enjuiciadas'!J51)/('Personas Enjuiciadas'!O51+'Personas Enjuiciadas'!Q51),"-")</f>
        <v>1</v>
      </c>
      <c r="H50" s="38"/>
    </row>
    <row r="51" spans="2:8" ht="20.100000000000001" customHeight="1" thickBot="1" x14ac:dyDescent="0.25">
      <c r="B51" s="4" t="s">
        <v>238</v>
      </c>
      <c r="C51" s="35">
        <f>IF('Personas Enjuiciadas'!M52&gt;0,('Personas Enjuiciadas'!D52+'Personas Enjuiciadas'!E52+'Personas Enjuiciadas'!I52+'Personas Enjuiciadas'!J52)/'Personas Enjuiciadas'!M52,"-")</f>
        <v>0.82758620689655171</v>
      </c>
      <c r="D51" s="43">
        <f>IF(AND('Personas Enjuiciadas'!N52+'Personas Enjuiciadas'!P52&gt;0),('Personas Enjuiciadas'!D52+'Personas Enjuiciadas'!I52)/('Personas Enjuiciadas'!N52+'Personas Enjuiciadas'!P52),"-")</f>
        <v>0.82352941176470584</v>
      </c>
      <c r="E51" s="43">
        <f>IF(AND('Personas Enjuiciadas'!O52+'Personas Enjuiciadas'!Q52&gt;0),('Personas Enjuiciadas'!E52+'Personas Enjuiciadas'!J52)/('Personas Enjuiciadas'!O52+'Personas Enjuiciadas'!Q52),"-")</f>
        <v>0.84210526315789469</v>
      </c>
      <c r="H51" s="38"/>
    </row>
    <row r="52" spans="2:8" ht="20.100000000000001" customHeight="1" thickBot="1" x14ac:dyDescent="0.25">
      <c r="B52" s="4" t="s">
        <v>239</v>
      </c>
      <c r="C52" s="35">
        <f>IF('Personas Enjuiciadas'!M53&gt;0,('Personas Enjuiciadas'!D53+'Personas Enjuiciadas'!E53+'Personas Enjuiciadas'!I53+'Personas Enjuiciadas'!J53)/'Personas Enjuiciadas'!M53,"-")</f>
        <v>0.85029940119760483</v>
      </c>
      <c r="D52" s="43">
        <f>IF(AND('Personas Enjuiciadas'!N53+'Personas Enjuiciadas'!P53&gt;0),('Personas Enjuiciadas'!D53+'Personas Enjuiciadas'!I53)/('Personas Enjuiciadas'!N53+'Personas Enjuiciadas'!P53),"-")</f>
        <v>0.84905660377358494</v>
      </c>
      <c r="E52" s="43">
        <f>IF(AND('Personas Enjuiciadas'!O53+'Personas Enjuiciadas'!Q53&gt;0),('Personas Enjuiciadas'!E53+'Personas Enjuiciadas'!J53)/('Personas Enjuiciadas'!O53+'Personas Enjuiciadas'!Q53),"-")</f>
        <v>0.8571428571428571</v>
      </c>
      <c r="H52" s="38"/>
    </row>
    <row r="53" spans="2:8" ht="20.100000000000001" customHeight="1" thickBot="1" x14ac:dyDescent="0.25">
      <c r="B53" s="4" t="s">
        <v>240</v>
      </c>
      <c r="C53" s="35">
        <f>IF('Personas Enjuiciadas'!M54&gt;0,('Personas Enjuiciadas'!D54+'Personas Enjuiciadas'!E54+'Personas Enjuiciadas'!I54+'Personas Enjuiciadas'!J54)/'Personas Enjuiciadas'!M54,"-")</f>
        <v>0.82561505065123009</v>
      </c>
      <c r="D53" s="43">
        <f>IF(AND('Personas Enjuiciadas'!N54+'Personas Enjuiciadas'!P54&gt;0),('Personas Enjuiciadas'!D54+'Personas Enjuiciadas'!I54)/('Personas Enjuiciadas'!N54+'Personas Enjuiciadas'!P54),"-")</f>
        <v>0.8107098381070984</v>
      </c>
      <c r="E53" s="43">
        <f>IF(AND('Personas Enjuiciadas'!O54+'Personas Enjuiciadas'!Q54&gt;0),('Personas Enjuiciadas'!E54+'Personas Enjuiciadas'!J54)/('Personas Enjuiciadas'!O54+'Personas Enjuiciadas'!Q54),"-")</f>
        <v>0.84628670120898097</v>
      </c>
      <c r="H53" s="38"/>
    </row>
    <row r="54" spans="2:8" ht="20.100000000000001" customHeight="1" thickBot="1" x14ac:dyDescent="0.25">
      <c r="B54" s="4" t="s">
        <v>241</v>
      </c>
      <c r="C54" s="35">
        <f>IF('Personas Enjuiciadas'!M55&gt;0,('Personas Enjuiciadas'!D55+'Personas Enjuiciadas'!E55+'Personas Enjuiciadas'!I55+'Personas Enjuiciadas'!J55)/'Personas Enjuiciadas'!M55,"-")</f>
        <v>0.97329650092081033</v>
      </c>
      <c r="D54" s="43">
        <f>IF(AND('Personas Enjuiciadas'!N55+'Personas Enjuiciadas'!P55&gt;0),('Personas Enjuiciadas'!D55+'Personas Enjuiciadas'!I55)/('Personas Enjuiciadas'!N55+'Personas Enjuiciadas'!P55),"-")</f>
        <v>0.96531365313653139</v>
      </c>
      <c r="E54" s="43">
        <f>IF(AND('Personas Enjuiciadas'!O55+'Personas Enjuiciadas'!Q55&gt;0),('Personas Enjuiciadas'!E55+'Personas Enjuiciadas'!J55)/('Personas Enjuiciadas'!O55+'Personas Enjuiciadas'!Q55),"-")</f>
        <v>0.98653610771113831</v>
      </c>
      <c r="H54" s="38"/>
    </row>
    <row r="55" spans="2:8" ht="20.100000000000001" customHeight="1" thickBot="1" x14ac:dyDescent="0.25">
      <c r="B55" s="4" t="s">
        <v>242</v>
      </c>
      <c r="C55" s="35">
        <f>IF('Personas Enjuiciadas'!M56&gt;0,('Personas Enjuiciadas'!D56+'Personas Enjuiciadas'!E56+'Personas Enjuiciadas'!I56+'Personas Enjuiciadas'!J56)/'Personas Enjuiciadas'!M56,"-")</f>
        <v>0.95380434782608692</v>
      </c>
      <c r="D55" s="43">
        <f>IF(AND('Personas Enjuiciadas'!N56+'Personas Enjuiciadas'!P56&gt;0),('Personas Enjuiciadas'!D56+'Personas Enjuiciadas'!I56)/('Personas Enjuiciadas'!N56+'Personas Enjuiciadas'!P56),"-")</f>
        <v>0.92207792207792205</v>
      </c>
      <c r="E55" s="43">
        <f>IF(AND('Personas Enjuiciadas'!O56+'Personas Enjuiciadas'!Q56&gt;0),('Personas Enjuiciadas'!E56+'Personas Enjuiciadas'!J56)/('Personas Enjuiciadas'!O56+'Personas Enjuiciadas'!Q56),"-")</f>
        <v>0.97663551401869164</v>
      </c>
      <c r="H55" s="38"/>
    </row>
    <row r="56" spans="2:8" ht="20.100000000000001" customHeight="1" thickBot="1" x14ac:dyDescent="0.25">
      <c r="B56" s="4" t="s">
        <v>243</v>
      </c>
      <c r="C56" s="35">
        <f>IF('Personas Enjuiciadas'!M57&gt;0,('Personas Enjuiciadas'!D57+'Personas Enjuiciadas'!E57+'Personas Enjuiciadas'!I57+'Personas Enjuiciadas'!J57)/'Personas Enjuiciadas'!M57,"-")</f>
        <v>0.98986486486486491</v>
      </c>
      <c r="D56" s="43">
        <f>IF(AND('Personas Enjuiciadas'!N57+'Personas Enjuiciadas'!P57&gt;0),('Personas Enjuiciadas'!D57+'Personas Enjuiciadas'!I57)/('Personas Enjuiciadas'!N57+'Personas Enjuiciadas'!P57),"-")</f>
        <v>0.99270072992700731</v>
      </c>
      <c r="E56" s="43">
        <f>IF(AND('Personas Enjuiciadas'!O57+'Personas Enjuiciadas'!Q57&gt;0),('Personas Enjuiciadas'!E57+'Personas Enjuiciadas'!J57)/('Personas Enjuiciadas'!O57+'Personas Enjuiciadas'!Q57),"-")</f>
        <v>0.98742138364779874</v>
      </c>
      <c r="H56" s="38"/>
    </row>
    <row r="57" spans="2:8" ht="20.100000000000001" customHeight="1" thickBot="1" x14ac:dyDescent="0.25">
      <c r="B57" s="4" t="s">
        <v>269</v>
      </c>
      <c r="C57" s="35">
        <f>IF('Personas Enjuiciadas'!M58&gt;0,('Personas Enjuiciadas'!D58+'Personas Enjuiciadas'!E58+'Personas Enjuiciadas'!I58+'Personas Enjuiciadas'!J58)/'Personas Enjuiciadas'!M58,"-")</f>
        <v>0.98520710059171601</v>
      </c>
      <c r="D57" s="43">
        <f>IF(AND('Personas Enjuiciadas'!N58+'Personas Enjuiciadas'!P58&gt;0),('Personas Enjuiciadas'!D58+'Personas Enjuiciadas'!I58)/('Personas Enjuiciadas'!N58+'Personas Enjuiciadas'!P58),"-")</f>
        <v>0.97419354838709682</v>
      </c>
      <c r="E57" s="43">
        <f>IF(AND('Personas Enjuiciadas'!O58+'Personas Enjuiciadas'!Q58&gt;0),('Personas Enjuiciadas'!E58+'Personas Enjuiciadas'!J58)/('Personas Enjuiciadas'!O58+'Personas Enjuiciadas'!Q58),"-")</f>
        <v>0.99453551912568305</v>
      </c>
      <c r="H57" s="38"/>
    </row>
    <row r="58" spans="2:8" ht="20.100000000000001" customHeight="1" thickBot="1" x14ac:dyDescent="0.25">
      <c r="B58" s="4" t="s">
        <v>245</v>
      </c>
      <c r="C58" s="35">
        <f>IF('Personas Enjuiciadas'!M59&gt;0,('Personas Enjuiciadas'!D59+'Personas Enjuiciadas'!E59+'Personas Enjuiciadas'!I59+'Personas Enjuiciadas'!J59)/'Personas Enjuiciadas'!M59,"-")</f>
        <v>0.9601648351648352</v>
      </c>
      <c r="D58" s="43">
        <f>IF(AND('Personas Enjuiciadas'!N59+'Personas Enjuiciadas'!P59&gt;0),('Personas Enjuiciadas'!D59+'Personas Enjuiciadas'!I59)/('Personas Enjuiciadas'!N59+'Personas Enjuiciadas'!P59),"-")</f>
        <v>0.94630872483221473</v>
      </c>
      <c r="E58" s="43">
        <f>IF(AND('Personas Enjuiciadas'!O59+'Personas Enjuiciadas'!Q59&gt;0),('Personas Enjuiciadas'!E59+'Personas Enjuiciadas'!J59)/('Personas Enjuiciadas'!O59+'Personas Enjuiciadas'!Q59),"-")</f>
        <v>0.98220640569395012</v>
      </c>
      <c r="H58" s="38"/>
    </row>
    <row r="59" spans="2:8" ht="20.100000000000001" customHeight="1" thickBot="1" x14ac:dyDescent="0.25">
      <c r="B59" s="4" t="s">
        <v>246</v>
      </c>
      <c r="C59" s="35">
        <f>IF('Personas Enjuiciadas'!M60&gt;0,('Personas Enjuiciadas'!D60+'Personas Enjuiciadas'!E60+'Personas Enjuiciadas'!I60+'Personas Enjuiciadas'!J60)/'Personas Enjuiciadas'!M60,"-")</f>
        <v>0.99029126213592233</v>
      </c>
      <c r="D59" s="43">
        <f>IF(AND('Personas Enjuiciadas'!N60+'Personas Enjuiciadas'!P60&gt;0),('Personas Enjuiciadas'!D60+'Personas Enjuiciadas'!I60)/('Personas Enjuiciadas'!N60+'Personas Enjuiciadas'!P60),"-")</f>
        <v>0.98473282442748089</v>
      </c>
      <c r="E59" s="43">
        <f>IF(AND('Personas Enjuiciadas'!O60+'Personas Enjuiciadas'!Q60&gt;0),('Personas Enjuiciadas'!E60+'Personas Enjuiciadas'!J60)/('Personas Enjuiciadas'!O60+'Personas Enjuiciadas'!Q60),"-")</f>
        <v>1</v>
      </c>
      <c r="H59" s="38"/>
    </row>
    <row r="60" spans="2:8" ht="20.100000000000001" customHeight="1" thickBot="1" x14ac:dyDescent="0.25">
      <c r="B60" s="7" t="s">
        <v>22</v>
      </c>
      <c r="C60" s="68">
        <f>IF('Personas Enjuiciadas'!M61&gt;0,('Personas Enjuiciadas'!D61+'Personas Enjuiciadas'!E61+'Personas Enjuiciadas'!I61+'Personas Enjuiciadas'!J61)/'Personas Enjuiciadas'!M61,"-")</f>
        <v>0.92321989794194181</v>
      </c>
      <c r="D60" s="68">
        <f>IF(AND('Personas Enjuiciadas'!N61+'Personas Enjuiciadas'!P61&gt;0),('Personas Enjuiciadas'!D61+'Personas Enjuiciadas'!I61)/('Personas Enjuiciadas'!N61+'Personas Enjuiciadas'!P61),"-")</f>
        <v>0.91368656643798962</v>
      </c>
      <c r="E60" s="68">
        <f>IF(AND('Personas Enjuiciadas'!O61+'Personas Enjuiciadas'!Q61&gt;0),('Personas Enjuiciadas'!E61+'Personas Enjuiciadas'!J61)/('Personas Enjuiciadas'!O61+'Personas Enjuiciadas'!Q61),"-")</f>
        <v>0.94489931400752381</v>
      </c>
      <c r="H60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92" t="s">
        <v>277</v>
      </c>
      <c r="D9" s="93"/>
      <c r="E9" s="93"/>
      <c r="F9" s="93"/>
      <c r="G9" s="66"/>
      <c r="H9" s="92" t="s">
        <v>292</v>
      </c>
      <c r="I9" s="93"/>
      <c r="J9" s="93"/>
      <c r="K9" s="93"/>
      <c r="L9" s="96"/>
    </row>
    <row r="10" spans="2:12" ht="43.5" thickBot="1" x14ac:dyDescent="0.25">
      <c r="B10" s="24"/>
      <c r="C10" s="22" t="s">
        <v>123</v>
      </c>
      <c r="D10" s="22" t="s">
        <v>124</v>
      </c>
      <c r="E10" s="22" t="s">
        <v>287</v>
      </c>
      <c r="F10" s="22" t="s">
        <v>281</v>
      </c>
      <c r="G10" s="67" t="s">
        <v>284</v>
      </c>
      <c r="H10" s="20" t="s">
        <v>278</v>
      </c>
      <c r="I10" s="20" t="s">
        <v>282</v>
      </c>
      <c r="J10" s="20" t="s">
        <v>279</v>
      </c>
      <c r="K10" s="20" t="s">
        <v>285</v>
      </c>
      <c r="L10" s="22" t="s">
        <v>286</v>
      </c>
    </row>
    <row r="11" spans="2:12" ht="20.100000000000001" customHeight="1" thickBot="1" x14ac:dyDescent="0.25">
      <c r="B11" s="3" t="s">
        <v>197</v>
      </c>
      <c r="C11" s="18">
        <v>303</v>
      </c>
      <c r="D11" s="18">
        <v>172</v>
      </c>
      <c r="E11" s="18">
        <v>242</v>
      </c>
      <c r="F11" s="18">
        <v>327</v>
      </c>
      <c r="G11" s="18">
        <f>SUM(C11:F11)</f>
        <v>1044</v>
      </c>
      <c r="H11" s="18">
        <v>0</v>
      </c>
      <c r="I11" s="18">
        <v>0</v>
      </c>
      <c r="J11" s="18">
        <v>0</v>
      </c>
      <c r="K11" s="18">
        <v>0</v>
      </c>
      <c r="L11" s="18">
        <v>1044</v>
      </c>
    </row>
    <row r="12" spans="2:12" ht="20.100000000000001" customHeight="1" thickBot="1" x14ac:dyDescent="0.25">
      <c r="B12" s="4" t="s">
        <v>198</v>
      </c>
      <c r="C12" s="19">
        <v>182</v>
      </c>
      <c r="D12" s="19">
        <v>166</v>
      </c>
      <c r="E12" s="19">
        <v>383</v>
      </c>
      <c r="F12" s="19">
        <v>409</v>
      </c>
      <c r="G12" s="19">
        <f t="shared" ref="G12:G61" si="0">SUM(C12:F12)</f>
        <v>1140</v>
      </c>
      <c r="H12" s="19">
        <v>27</v>
      </c>
      <c r="I12" s="19">
        <v>4</v>
      </c>
      <c r="J12" s="19">
        <v>0</v>
      </c>
      <c r="K12" s="19">
        <v>0</v>
      </c>
      <c r="L12" s="19">
        <v>1171</v>
      </c>
    </row>
    <row r="13" spans="2:12" ht="20.100000000000001" customHeight="1" thickBot="1" x14ac:dyDescent="0.25">
      <c r="B13" s="4" t="s">
        <v>199</v>
      </c>
      <c r="C13" s="19">
        <v>76</v>
      </c>
      <c r="D13" s="19">
        <v>69</v>
      </c>
      <c r="E13" s="19">
        <v>129</v>
      </c>
      <c r="F13" s="19">
        <v>187</v>
      </c>
      <c r="G13" s="19">
        <f t="shared" si="0"/>
        <v>461</v>
      </c>
      <c r="H13" s="19">
        <v>0</v>
      </c>
      <c r="I13" s="19">
        <v>0</v>
      </c>
      <c r="J13" s="19">
        <v>0</v>
      </c>
      <c r="K13" s="19">
        <v>0</v>
      </c>
      <c r="L13" s="19">
        <v>461</v>
      </c>
    </row>
    <row r="14" spans="2:12" ht="20.100000000000001" customHeight="1" thickBot="1" x14ac:dyDescent="0.25">
      <c r="B14" s="4" t="s">
        <v>200</v>
      </c>
      <c r="C14" s="19">
        <v>146</v>
      </c>
      <c r="D14" s="19">
        <v>108</v>
      </c>
      <c r="E14" s="19">
        <v>422</v>
      </c>
      <c r="F14" s="19">
        <v>404</v>
      </c>
      <c r="G14" s="19">
        <f t="shared" si="0"/>
        <v>1080</v>
      </c>
      <c r="H14" s="19">
        <v>1</v>
      </c>
      <c r="I14" s="19">
        <v>1</v>
      </c>
      <c r="J14" s="19">
        <v>0</v>
      </c>
      <c r="K14" s="19">
        <v>0</v>
      </c>
      <c r="L14" s="19">
        <v>1082</v>
      </c>
    </row>
    <row r="15" spans="2:12" ht="20.100000000000001" customHeight="1" thickBot="1" x14ac:dyDescent="0.25">
      <c r="B15" s="4" t="s">
        <v>201</v>
      </c>
      <c r="C15" s="19">
        <v>76</v>
      </c>
      <c r="D15" s="19">
        <v>97</v>
      </c>
      <c r="E15" s="19">
        <v>109</v>
      </c>
      <c r="F15" s="19">
        <v>398</v>
      </c>
      <c r="G15" s="19">
        <f t="shared" si="0"/>
        <v>680</v>
      </c>
      <c r="H15" s="19">
        <v>0</v>
      </c>
      <c r="I15" s="19">
        <v>0</v>
      </c>
      <c r="J15" s="19">
        <v>0</v>
      </c>
      <c r="K15" s="19">
        <v>0</v>
      </c>
      <c r="L15" s="19">
        <v>680</v>
      </c>
    </row>
    <row r="16" spans="2:12" ht="20.100000000000001" customHeight="1" thickBot="1" x14ac:dyDescent="0.25">
      <c r="B16" s="4" t="s">
        <v>202</v>
      </c>
      <c r="C16" s="19">
        <v>139</v>
      </c>
      <c r="D16" s="19">
        <v>109</v>
      </c>
      <c r="E16" s="19">
        <v>154</v>
      </c>
      <c r="F16" s="19">
        <v>239</v>
      </c>
      <c r="G16" s="19">
        <f t="shared" si="0"/>
        <v>641</v>
      </c>
      <c r="H16" s="19">
        <v>3</v>
      </c>
      <c r="I16" s="19">
        <v>1</v>
      </c>
      <c r="J16" s="19">
        <v>0</v>
      </c>
      <c r="K16" s="19">
        <v>5</v>
      </c>
      <c r="L16" s="19">
        <v>650</v>
      </c>
    </row>
    <row r="17" spans="2:12" ht="20.100000000000001" customHeight="1" thickBot="1" x14ac:dyDescent="0.25">
      <c r="B17" s="4" t="s">
        <v>203</v>
      </c>
      <c r="C17" s="19">
        <v>257</v>
      </c>
      <c r="D17" s="19">
        <v>153</v>
      </c>
      <c r="E17" s="19">
        <v>606</v>
      </c>
      <c r="F17" s="19">
        <v>592</v>
      </c>
      <c r="G17" s="19">
        <f t="shared" si="0"/>
        <v>1608</v>
      </c>
      <c r="H17" s="19">
        <v>5</v>
      </c>
      <c r="I17" s="19">
        <v>0</v>
      </c>
      <c r="J17" s="19">
        <v>0</v>
      </c>
      <c r="K17" s="19">
        <v>0</v>
      </c>
      <c r="L17" s="19">
        <v>1613</v>
      </c>
    </row>
    <row r="18" spans="2:12" ht="20.100000000000001" customHeight="1" thickBot="1" x14ac:dyDescent="0.25">
      <c r="B18" s="4" t="s">
        <v>204</v>
      </c>
      <c r="C18" s="19">
        <v>228</v>
      </c>
      <c r="D18" s="19">
        <v>194</v>
      </c>
      <c r="E18" s="19">
        <v>669</v>
      </c>
      <c r="F18" s="19">
        <v>1045</v>
      </c>
      <c r="G18" s="19">
        <f t="shared" si="0"/>
        <v>2136</v>
      </c>
      <c r="H18" s="19">
        <v>1</v>
      </c>
      <c r="I18" s="19">
        <v>0</v>
      </c>
      <c r="J18" s="19">
        <v>0</v>
      </c>
      <c r="K18" s="19">
        <v>0</v>
      </c>
      <c r="L18" s="19">
        <v>2137</v>
      </c>
    </row>
    <row r="19" spans="2:12" ht="20.100000000000001" customHeight="1" thickBot="1" x14ac:dyDescent="0.25">
      <c r="B19" s="4" t="s">
        <v>205</v>
      </c>
      <c r="C19" s="19">
        <v>43</v>
      </c>
      <c r="D19" s="19">
        <v>16</v>
      </c>
      <c r="E19" s="19">
        <v>82</v>
      </c>
      <c r="F19" s="19">
        <v>62</v>
      </c>
      <c r="G19" s="19">
        <f t="shared" si="0"/>
        <v>203</v>
      </c>
      <c r="H19" s="19">
        <v>0</v>
      </c>
      <c r="I19" s="19">
        <v>0</v>
      </c>
      <c r="J19" s="19">
        <v>1</v>
      </c>
      <c r="K19" s="19">
        <v>0</v>
      </c>
      <c r="L19" s="19">
        <v>204</v>
      </c>
    </row>
    <row r="20" spans="2:12" ht="20.100000000000001" customHeight="1" thickBot="1" x14ac:dyDescent="0.25">
      <c r="B20" s="4" t="s">
        <v>206</v>
      </c>
      <c r="C20" s="19">
        <v>20</v>
      </c>
      <c r="D20" s="19">
        <v>19</v>
      </c>
      <c r="E20" s="19">
        <v>24</v>
      </c>
      <c r="F20" s="19">
        <v>27</v>
      </c>
      <c r="G20" s="19">
        <f t="shared" si="0"/>
        <v>90</v>
      </c>
      <c r="H20" s="19">
        <v>0</v>
      </c>
      <c r="I20" s="19">
        <v>0</v>
      </c>
      <c r="J20" s="19">
        <v>0</v>
      </c>
      <c r="K20" s="19">
        <v>0</v>
      </c>
      <c r="L20" s="19">
        <v>90</v>
      </c>
    </row>
    <row r="21" spans="2:12" ht="20.100000000000001" customHeight="1" thickBot="1" x14ac:dyDescent="0.25">
      <c r="B21" s="4" t="s">
        <v>207</v>
      </c>
      <c r="C21" s="19">
        <v>87</v>
      </c>
      <c r="D21" s="19">
        <v>56</v>
      </c>
      <c r="E21" s="19">
        <v>212</v>
      </c>
      <c r="F21" s="19">
        <v>322</v>
      </c>
      <c r="G21" s="19">
        <f t="shared" si="0"/>
        <v>677</v>
      </c>
      <c r="H21" s="19">
        <v>0</v>
      </c>
      <c r="I21" s="19">
        <v>2</v>
      </c>
      <c r="J21" s="19">
        <v>7</v>
      </c>
      <c r="K21" s="19">
        <v>0</v>
      </c>
      <c r="L21" s="19">
        <v>686</v>
      </c>
    </row>
    <row r="22" spans="2:12" ht="20.100000000000001" customHeight="1" thickBot="1" x14ac:dyDescent="0.25">
      <c r="B22" s="4" t="s">
        <v>208</v>
      </c>
      <c r="C22" s="19">
        <v>167</v>
      </c>
      <c r="D22" s="19">
        <v>144</v>
      </c>
      <c r="E22" s="19">
        <v>192</v>
      </c>
      <c r="F22" s="19">
        <v>391</v>
      </c>
      <c r="G22" s="19">
        <f t="shared" si="0"/>
        <v>894</v>
      </c>
      <c r="H22" s="19">
        <v>6</v>
      </c>
      <c r="I22" s="19">
        <v>2</v>
      </c>
      <c r="J22" s="19">
        <v>2</v>
      </c>
      <c r="K22" s="19">
        <v>1</v>
      </c>
      <c r="L22" s="19">
        <v>905</v>
      </c>
    </row>
    <row r="23" spans="2:12" ht="20.100000000000001" customHeight="1" thickBot="1" x14ac:dyDescent="0.25">
      <c r="B23" s="4" t="s">
        <v>209</v>
      </c>
      <c r="C23" s="19">
        <v>290</v>
      </c>
      <c r="D23" s="19">
        <v>236</v>
      </c>
      <c r="E23" s="19">
        <v>375</v>
      </c>
      <c r="F23" s="19">
        <v>730</v>
      </c>
      <c r="G23" s="19">
        <f t="shared" si="0"/>
        <v>1631</v>
      </c>
      <c r="H23" s="19">
        <v>0</v>
      </c>
      <c r="I23" s="19">
        <v>0</v>
      </c>
      <c r="J23" s="19">
        <v>0</v>
      </c>
      <c r="K23" s="19">
        <v>0</v>
      </c>
      <c r="L23" s="19">
        <v>1631</v>
      </c>
    </row>
    <row r="24" spans="2:12" ht="20.100000000000001" customHeight="1" thickBot="1" x14ac:dyDescent="0.25">
      <c r="B24" s="4" t="s">
        <v>210</v>
      </c>
      <c r="C24" s="19">
        <v>112</v>
      </c>
      <c r="D24" s="19">
        <v>48</v>
      </c>
      <c r="E24" s="19">
        <v>279</v>
      </c>
      <c r="F24" s="19">
        <v>508</v>
      </c>
      <c r="G24" s="19">
        <f t="shared" si="0"/>
        <v>947</v>
      </c>
      <c r="H24" s="19">
        <v>1</v>
      </c>
      <c r="I24" s="19">
        <v>0</v>
      </c>
      <c r="J24" s="19">
        <v>0</v>
      </c>
      <c r="K24" s="19">
        <v>1</v>
      </c>
      <c r="L24" s="19">
        <v>949</v>
      </c>
    </row>
    <row r="25" spans="2:12" ht="20.100000000000001" customHeight="1" thickBot="1" x14ac:dyDescent="0.25">
      <c r="B25" s="4" t="s">
        <v>211</v>
      </c>
      <c r="C25" s="19">
        <v>125</v>
      </c>
      <c r="D25" s="19">
        <v>98</v>
      </c>
      <c r="E25" s="19">
        <v>240</v>
      </c>
      <c r="F25" s="19">
        <v>471</v>
      </c>
      <c r="G25" s="19">
        <f t="shared" si="0"/>
        <v>934</v>
      </c>
      <c r="H25" s="19">
        <v>0</v>
      </c>
      <c r="I25" s="19">
        <v>0</v>
      </c>
      <c r="J25" s="19">
        <v>0</v>
      </c>
      <c r="K25" s="19">
        <v>0</v>
      </c>
      <c r="L25" s="19">
        <v>934</v>
      </c>
    </row>
    <row r="26" spans="2:12" ht="20.100000000000001" customHeight="1" thickBot="1" x14ac:dyDescent="0.25">
      <c r="B26" s="5" t="s">
        <v>212</v>
      </c>
      <c r="C26" s="27">
        <v>72</v>
      </c>
      <c r="D26" s="27">
        <v>38</v>
      </c>
      <c r="E26" s="27">
        <v>152</v>
      </c>
      <c r="F26" s="27">
        <v>223</v>
      </c>
      <c r="G26" s="27">
        <f t="shared" si="0"/>
        <v>485</v>
      </c>
      <c r="H26" s="27">
        <v>0</v>
      </c>
      <c r="I26" s="27">
        <v>0</v>
      </c>
      <c r="J26" s="27">
        <v>0</v>
      </c>
      <c r="K26" s="27">
        <v>0</v>
      </c>
      <c r="L26" s="27">
        <v>485</v>
      </c>
    </row>
    <row r="27" spans="2:12" ht="20.100000000000001" customHeight="1" thickBot="1" x14ac:dyDescent="0.25">
      <c r="B27" s="6" t="s">
        <v>213</v>
      </c>
      <c r="C27" s="29">
        <v>19</v>
      </c>
      <c r="D27" s="29">
        <v>13</v>
      </c>
      <c r="E27" s="29">
        <v>37</v>
      </c>
      <c r="F27" s="29">
        <v>60</v>
      </c>
      <c r="G27" s="29">
        <f t="shared" si="0"/>
        <v>129</v>
      </c>
      <c r="H27" s="29">
        <v>0</v>
      </c>
      <c r="I27" s="29">
        <v>0</v>
      </c>
      <c r="J27" s="29">
        <v>0</v>
      </c>
      <c r="K27" s="29">
        <v>0</v>
      </c>
      <c r="L27" s="29">
        <v>129</v>
      </c>
    </row>
    <row r="28" spans="2:12" ht="20.100000000000001" customHeight="1" thickBot="1" x14ac:dyDescent="0.25">
      <c r="B28" s="4" t="s">
        <v>214</v>
      </c>
      <c r="C28" s="29">
        <v>45</v>
      </c>
      <c r="D28" s="29">
        <v>29</v>
      </c>
      <c r="E28" s="29">
        <v>133</v>
      </c>
      <c r="F28" s="29">
        <v>154</v>
      </c>
      <c r="G28" s="29">
        <f t="shared" si="0"/>
        <v>361</v>
      </c>
      <c r="H28" s="29">
        <v>0</v>
      </c>
      <c r="I28" s="29">
        <v>0</v>
      </c>
      <c r="J28" s="29">
        <v>0</v>
      </c>
      <c r="K28" s="29">
        <v>0</v>
      </c>
      <c r="L28" s="29">
        <v>361</v>
      </c>
    </row>
    <row r="29" spans="2:12" ht="20.100000000000001" customHeight="1" thickBot="1" x14ac:dyDescent="0.25">
      <c r="B29" s="4" t="s">
        <v>215</v>
      </c>
      <c r="C29" s="28">
        <v>29</v>
      </c>
      <c r="D29" s="28">
        <v>44</v>
      </c>
      <c r="E29" s="28">
        <v>121</v>
      </c>
      <c r="F29" s="28">
        <v>90</v>
      </c>
      <c r="G29" s="28">
        <f t="shared" si="0"/>
        <v>284</v>
      </c>
      <c r="H29" s="28">
        <v>5</v>
      </c>
      <c r="I29" s="28">
        <v>0</v>
      </c>
      <c r="J29" s="28">
        <v>0</v>
      </c>
      <c r="K29" s="28">
        <v>0</v>
      </c>
      <c r="L29" s="28">
        <v>289</v>
      </c>
    </row>
    <row r="30" spans="2:12" ht="20.100000000000001" customHeight="1" thickBot="1" x14ac:dyDescent="0.25">
      <c r="B30" s="4" t="s">
        <v>216</v>
      </c>
      <c r="C30" s="19">
        <v>27</v>
      </c>
      <c r="D30" s="19">
        <v>7</v>
      </c>
      <c r="E30" s="19">
        <v>38</v>
      </c>
      <c r="F30" s="19">
        <v>47</v>
      </c>
      <c r="G30" s="19">
        <f t="shared" si="0"/>
        <v>119</v>
      </c>
      <c r="H30" s="19">
        <v>4</v>
      </c>
      <c r="I30" s="19">
        <v>0</v>
      </c>
      <c r="J30" s="19">
        <v>0</v>
      </c>
      <c r="K30" s="19">
        <v>0</v>
      </c>
      <c r="L30" s="19">
        <v>123</v>
      </c>
    </row>
    <row r="31" spans="2:12" ht="20.100000000000001" customHeight="1" thickBot="1" x14ac:dyDescent="0.25">
      <c r="B31" s="4" t="s">
        <v>217</v>
      </c>
      <c r="C31" s="19">
        <v>35</v>
      </c>
      <c r="D31" s="19">
        <v>8</v>
      </c>
      <c r="E31" s="19">
        <v>49</v>
      </c>
      <c r="F31" s="19">
        <v>79</v>
      </c>
      <c r="G31" s="19">
        <f t="shared" si="0"/>
        <v>171</v>
      </c>
      <c r="H31" s="19">
        <v>0</v>
      </c>
      <c r="I31" s="19">
        <v>0</v>
      </c>
      <c r="J31" s="19">
        <v>0</v>
      </c>
      <c r="K31" s="19">
        <v>0</v>
      </c>
      <c r="L31" s="19">
        <v>171</v>
      </c>
    </row>
    <row r="32" spans="2:12" ht="20.100000000000001" customHeight="1" thickBot="1" x14ac:dyDescent="0.25">
      <c r="B32" s="4" t="s">
        <v>218</v>
      </c>
      <c r="C32" s="19">
        <v>9</v>
      </c>
      <c r="D32" s="19">
        <v>8</v>
      </c>
      <c r="E32" s="19">
        <v>32</v>
      </c>
      <c r="F32" s="19">
        <v>39</v>
      </c>
      <c r="G32" s="19">
        <f t="shared" si="0"/>
        <v>88</v>
      </c>
      <c r="H32" s="19">
        <v>1</v>
      </c>
      <c r="I32" s="19">
        <v>0</v>
      </c>
      <c r="J32" s="19">
        <v>0</v>
      </c>
      <c r="K32" s="19">
        <v>1</v>
      </c>
      <c r="L32" s="19">
        <v>90</v>
      </c>
    </row>
    <row r="33" spans="2:12" ht="20.100000000000001" customHeight="1" thickBot="1" x14ac:dyDescent="0.25">
      <c r="B33" s="4" t="s">
        <v>219</v>
      </c>
      <c r="C33" s="19">
        <v>24</v>
      </c>
      <c r="D33" s="19">
        <v>4</v>
      </c>
      <c r="E33" s="19">
        <v>41</v>
      </c>
      <c r="F33" s="19">
        <v>27</v>
      </c>
      <c r="G33" s="19">
        <f t="shared" si="0"/>
        <v>96</v>
      </c>
      <c r="H33" s="19">
        <v>0</v>
      </c>
      <c r="I33" s="19">
        <v>0</v>
      </c>
      <c r="J33" s="19">
        <v>0</v>
      </c>
      <c r="K33" s="19">
        <v>0</v>
      </c>
      <c r="L33" s="19">
        <v>96</v>
      </c>
    </row>
    <row r="34" spans="2:12" ht="20.100000000000001" customHeight="1" thickBot="1" x14ac:dyDescent="0.25">
      <c r="B34" s="4" t="s">
        <v>220</v>
      </c>
      <c r="C34" s="19">
        <v>53</v>
      </c>
      <c r="D34" s="19">
        <v>81</v>
      </c>
      <c r="E34" s="19">
        <v>129</v>
      </c>
      <c r="F34" s="19">
        <v>181</v>
      </c>
      <c r="G34" s="19">
        <f t="shared" si="0"/>
        <v>444</v>
      </c>
      <c r="H34" s="19">
        <v>0</v>
      </c>
      <c r="I34" s="19">
        <v>0</v>
      </c>
      <c r="J34" s="19">
        <v>0</v>
      </c>
      <c r="K34" s="19">
        <v>0</v>
      </c>
      <c r="L34" s="19">
        <v>444</v>
      </c>
    </row>
    <row r="35" spans="2:12" ht="20.100000000000001" customHeight="1" thickBot="1" x14ac:dyDescent="0.25">
      <c r="B35" s="4" t="s">
        <v>221</v>
      </c>
      <c r="C35" s="19">
        <v>22</v>
      </c>
      <c r="D35" s="19">
        <v>20</v>
      </c>
      <c r="E35" s="19">
        <v>33</v>
      </c>
      <c r="F35" s="19">
        <v>91</v>
      </c>
      <c r="G35" s="19">
        <f t="shared" si="0"/>
        <v>166</v>
      </c>
      <c r="H35" s="19">
        <v>0</v>
      </c>
      <c r="I35" s="19">
        <v>0</v>
      </c>
      <c r="J35" s="19">
        <v>0</v>
      </c>
      <c r="K35" s="19">
        <v>0</v>
      </c>
      <c r="L35" s="19">
        <v>166</v>
      </c>
    </row>
    <row r="36" spans="2:12" ht="20.100000000000001" customHeight="1" thickBot="1" x14ac:dyDescent="0.25">
      <c r="B36" s="4" t="s">
        <v>222</v>
      </c>
      <c r="C36" s="19">
        <v>78</v>
      </c>
      <c r="D36" s="19">
        <v>32</v>
      </c>
      <c r="E36" s="19">
        <v>114</v>
      </c>
      <c r="F36" s="19">
        <v>152</v>
      </c>
      <c r="G36" s="19">
        <f t="shared" si="0"/>
        <v>376</v>
      </c>
      <c r="H36" s="19">
        <v>0</v>
      </c>
      <c r="I36" s="19">
        <v>0</v>
      </c>
      <c r="J36" s="19">
        <v>0</v>
      </c>
      <c r="K36" s="19">
        <v>0</v>
      </c>
      <c r="L36" s="19">
        <v>376</v>
      </c>
    </row>
    <row r="37" spans="2:12" ht="20.100000000000001" customHeight="1" thickBot="1" x14ac:dyDescent="0.25">
      <c r="B37" s="4" t="s">
        <v>223</v>
      </c>
      <c r="C37" s="19">
        <v>93</v>
      </c>
      <c r="D37" s="19">
        <v>47</v>
      </c>
      <c r="E37" s="19">
        <v>168</v>
      </c>
      <c r="F37" s="19">
        <v>236</v>
      </c>
      <c r="G37" s="19">
        <f t="shared" si="0"/>
        <v>544</v>
      </c>
      <c r="H37" s="19">
        <v>0</v>
      </c>
      <c r="I37" s="19">
        <v>0</v>
      </c>
      <c r="J37" s="19">
        <v>0</v>
      </c>
      <c r="K37" s="19">
        <v>0</v>
      </c>
      <c r="L37" s="19">
        <v>544</v>
      </c>
    </row>
    <row r="38" spans="2:12" ht="20.100000000000001" customHeight="1" thickBot="1" x14ac:dyDescent="0.25">
      <c r="B38" s="4" t="s">
        <v>224</v>
      </c>
      <c r="C38" s="19">
        <v>32</v>
      </c>
      <c r="D38" s="19">
        <v>16</v>
      </c>
      <c r="E38" s="19">
        <v>64</v>
      </c>
      <c r="F38" s="19">
        <v>36</v>
      </c>
      <c r="G38" s="19">
        <f t="shared" si="0"/>
        <v>148</v>
      </c>
      <c r="H38" s="19">
        <v>0</v>
      </c>
      <c r="I38" s="19">
        <v>0</v>
      </c>
      <c r="J38" s="19">
        <v>0</v>
      </c>
      <c r="K38" s="19">
        <v>0</v>
      </c>
      <c r="L38" s="19">
        <v>148</v>
      </c>
    </row>
    <row r="39" spans="2:12" ht="20.100000000000001" customHeight="1" thickBot="1" x14ac:dyDescent="0.25">
      <c r="B39" s="4" t="s">
        <v>225</v>
      </c>
      <c r="C39" s="19">
        <v>41</v>
      </c>
      <c r="D39" s="19">
        <v>13</v>
      </c>
      <c r="E39" s="19">
        <v>94</v>
      </c>
      <c r="F39" s="19">
        <v>103</v>
      </c>
      <c r="G39" s="19">
        <f t="shared" si="0"/>
        <v>251</v>
      </c>
      <c r="H39" s="19">
        <v>0</v>
      </c>
      <c r="I39" s="19">
        <v>0</v>
      </c>
      <c r="J39" s="19">
        <v>0</v>
      </c>
      <c r="K39" s="19">
        <v>0</v>
      </c>
      <c r="L39" s="19">
        <v>251</v>
      </c>
    </row>
    <row r="40" spans="2:12" ht="20.100000000000001" customHeight="1" thickBot="1" x14ac:dyDescent="0.25">
      <c r="B40" s="4" t="s">
        <v>226</v>
      </c>
      <c r="C40" s="19">
        <v>135</v>
      </c>
      <c r="D40" s="19">
        <v>66</v>
      </c>
      <c r="E40" s="19">
        <v>192</v>
      </c>
      <c r="F40" s="19">
        <v>292</v>
      </c>
      <c r="G40" s="19">
        <f t="shared" si="0"/>
        <v>685</v>
      </c>
      <c r="H40" s="19">
        <v>0</v>
      </c>
      <c r="I40" s="19">
        <v>0</v>
      </c>
      <c r="J40" s="19">
        <v>0</v>
      </c>
      <c r="K40" s="19">
        <v>1</v>
      </c>
      <c r="L40" s="19">
        <v>686</v>
      </c>
    </row>
    <row r="41" spans="2:12" ht="20.100000000000001" customHeight="1" thickBot="1" x14ac:dyDescent="0.25">
      <c r="B41" s="4" t="s">
        <v>227</v>
      </c>
      <c r="C41" s="19">
        <v>686</v>
      </c>
      <c r="D41" s="19">
        <v>462</v>
      </c>
      <c r="E41" s="19">
        <v>1223</v>
      </c>
      <c r="F41" s="19">
        <v>1729</v>
      </c>
      <c r="G41" s="19">
        <f t="shared" si="0"/>
        <v>4100</v>
      </c>
      <c r="H41" s="19">
        <v>8</v>
      </c>
      <c r="I41" s="19">
        <v>0</v>
      </c>
      <c r="J41" s="19">
        <v>0</v>
      </c>
      <c r="K41" s="19">
        <v>2</v>
      </c>
      <c r="L41" s="19">
        <v>4110</v>
      </c>
    </row>
    <row r="42" spans="2:12" ht="20.100000000000001" customHeight="1" thickBot="1" x14ac:dyDescent="0.25">
      <c r="B42" s="4" t="s">
        <v>228</v>
      </c>
      <c r="C42" s="19">
        <v>144</v>
      </c>
      <c r="D42" s="19">
        <v>84</v>
      </c>
      <c r="E42" s="19">
        <v>175</v>
      </c>
      <c r="F42" s="19">
        <v>239</v>
      </c>
      <c r="G42" s="19">
        <f t="shared" si="0"/>
        <v>642</v>
      </c>
      <c r="H42" s="19">
        <v>1</v>
      </c>
      <c r="I42" s="19">
        <v>0</v>
      </c>
      <c r="J42" s="19">
        <v>0</v>
      </c>
      <c r="K42" s="19">
        <v>0</v>
      </c>
      <c r="L42" s="19">
        <v>643</v>
      </c>
    </row>
    <row r="43" spans="2:12" ht="20.100000000000001" customHeight="1" thickBot="1" x14ac:dyDescent="0.25">
      <c r="B43" s="4" t="s">
        <v>229</v>
      </c>
      <c r="C43" s="19">
        <v>111</v>
      </c>
      <c r="D43" s="19">
        <v>61</v>
      </c>
      <c r="E43" s="19">
        <v>131</v>
      </c>
      <c r="F43" s="19">
        <v>195</v>
      </c>
      <c r="G43" s="19">
        <f t="shared" si="0"/>
        <v>498</v>
      </c>
      <c r="H43" s="19">
        <v>10</v>
      </c>
      <c r="I43" s="19">
        <v>1</v>
      </c>
      <c r="J43" s="19">
        <v>0</v>
      </c>
      <c r="K43" s="19">
        <v>0</v>
      </c>
      <c r="L43" s="19">
        <v>509</v>
      </c>
    </row>
    <row r="44" spans="2:12" ht="20.100000000000001" customHeight="1" thickBot="1" x14ac:dyDescent="0.25">
      <c r="B44" s="4" t="s">
        <v>230</v>
      </c>
      <c r="C44" s="19">
        <v>93</v>
      </c>
      <c r="D44" s="19">
        <v>69</v>
      </c>
      <c r="E44" s="19">
        <v>304</v>
      </c>
      <c r="F44" s="19">
        <v>328</v>
      </c>
      <c r="G44" s="19">
        <f t="shared" si="0"/>
        <v>794</v>
      </c>
      <c r="H44" s="19">
        <v>0</v>
      </c>
      <c r="I44" s="19">
        <v>0</v>
      </c>
      <c r="J44" s="19">
        <v>0</v>
      </c>
      <c r="K44" s="19">
        <v>0</v>
      </c>
      <c r="L44" s="19">
        <v>794</v>
      </c>
    </row>
    <row r="45" spans="2:12" ht="20.100000000000001" customHeight="1" thickBot="1" x14ac:dyDescent="0.25">
      <c r="B45" s="4" t="s">
        <v>231</v>
      </c>
      <c r="C45" s="19">
        <v>330</v>
      </c>
      <c r="D45" s="19">
        <v>364</v>
      </c>
      <c r="E45" s="19">
        <v>799</v>
      </c>
      <c r="F45" s="19">
        <v>966</v>
      </c>
      <c r="G45" s="19">
        <f t="shared" si="0"/>
        <v>2459</v>
      </c>
      <c r="H45" s="19">
        <v>3</v>
      </c>
      <c r="I45" s="19">
        <v>1</v>
      </c>
      <c r="J45" s="19">
        <v>3</v>
      </c>
      <c r="K45" s="19">
        <v>0</v>
      </c>
      <c r="L45" s="19">
        <v>2466</v>
      </c>
    </row>
    <row r="46" spans="2:12" ht="20.100000000000001" customHeight="1" thickBot="1" x14ac:dyDescent="0.25">
      <c r="B46" s="4" t="s">
        <v>232</v>
      </c>
      <c r="C46" s="19">
        <v>61</v>
      </c>
      <c r="D46" s="19">
        <v>54</v>
      </c>
      <c r="E46" s="19">
        <v>144</v>
      </c>
      <c r="F46" s="19">
        <v>244</v>
      </c>
      <c r="G46" s="19">
        <f t="shared" si="0"/>
        <v>503</v>
      </c>
      <c r="H46" s="19">
        <v>0</v>
      </c>
      <c r="I46" s="19">
        <v>0</v>
      </c>
      <c r="J46" s="19">
        <v>0</v>
      </c>
      <c r="K46" s="19">
        <v>2</v>
      </c>
      <c r="L46" s="19">
        <v>505</v>
      </c>
    </row>
    <row r="47" spans="2:12" ht="20.100000000000001" customHeight="1" thickBot="1" x14ac:dyDescent="0.25">
      <c r="B47" s="4" t="s">
        <v>233</v>
      </c>
      <c r="C47" s="19">
        <v>332</v>
      </c>
      <c r="D47" s="19">
        <v>148</v>
      </c>
      <c r="E47" s="19">
        <v>776</v>
      </c>
      <c r="F47" s="19">
        <v>1155</v>
      </c>
      <c r="G47" s="19">
        <f t="shared" si="0"/>
        <v>2411</v>
      </c>
      <c r="H47" s="19">
        <v>11</v>
      </c>
      <c r="I47" s="19">
        <v>1</v>
      </c>
      <c r="J47" s="19">
        <v>0</v>
      </c>
      <c r="K47" s="19">
        <v>1</v>
      </c>
      <c r="L47" s="19">
        <v>2424</v>
      </c>
    </row>
    <row r="48" spans="2:12" ht="20.100000000000001" customHeight="1" thickBot="1" x14ac:dyDescent="0.25">
      <c r="B48" s="4" t="s">
        <v>234</v>
      </c>
      <c r="C48" s="19">
        <v>101</v>
      </c>
      <c r="D48" s="19">
        <v>73</v>
      </c>
      <c r="E48" s="19">
        <v>164</v>
      </c>
      <c r="F48" s="19">
        <v>214</v>
      </c>
      <c r="G48" s="19">
        <f t="shared" si="0"/>
        <v>552</v>
      </c>
      <c r="H48" s="19">
        <v>0</v>
      </c>
      <c r="I48" s="19">
        <v>0</v>
      </c>
      <c r="J48" s="19">
        <v>0</v>
      </c>
      <c r="K48" s="19">
        <v>0</v>
      </c>
      <c r="L48" s="19">
        <v>552</v>
      </c>
    </row>
    <row r="49" spans="2:12" ht="20.100000000000001" customHeight="1" thickBot="1" x14ac:dyDescent="0.25">
      <c r="B49" s="4" t="s">
        <v>235</v>
      </c>
      <c r="C49" s="19">
        <v>40</v>
      </c>
      <c r="D49" s="19">
        <v>22</v>
      </c>
      <c r="E49" s="19">
        <v>77</v>
      </c>
      <c r="F49" s="19">
        <v>101</v>
      </c>
      <c r="G49" s="19">
        <f t="shared" si="0"/>
        <v>240</v>
      </c>
      <c r="H49" s="19">
        <v>0</v>
      </c>
      <c r="I49" s="19">
        <v>0</v>
      </c>
      <c r="J49" s="19">
        <v>0</v>
      </c>
      <c r="K49" s="19">
        <v>0</v>
      </c>
      <c r="L49" s="19">
        <v>240</v>
      </c>
    </row>
    <row r="50" spans="2:12" ht="20.100000000000001" customHeight="1" thickBot="1" x14ac:dyDescent="0.25">
      <c r="B50" s="4" t="s">
        <v>236</v>
      </c>
      <c r="C50" s="19">
        <v>157</v>
      </c>
      <c r="D50" s="19">
        <v>61</v>
      </c>
      <c r="E50" s="19">
        <v>293</v>
      </c>
      <c r="F50" s="19">
        <v>311</v>
      </c>
      <c r="G50" s="19">
        <f t="shared" si="0"/>
        <v>822</v>
      </c>
      <c r="H50" s="19">
        <v>26</v>
      </c>
      <c r="I50" s="19">
        <v>7</v>
      </c>
      <c r="J50" s="19">
        <v>10</v>
      </c>
      <c r="K50" s="19">
        <v>8</v>
      </c>
      <c r="L50" s="19">
        <v>873</v>
      </c>
    </row>
    <row r="51" spans="2:12" ht="20.100000000000001" customHeight="1" thickBot="1" x14ac:dyDescent="0.25">
      <c r="B51" s="4" t="s">
        <v>237</v>
      </c>
      <c r="C51" s="19">
        <v>42</v>
      </c>
      <c r="D51" s="19">
        <v>21</v>
      </c>
      <c r="E51" s="19">
        <v>115</v>
      </c>
      <c r="F51" s="19">
        <v>69</v>
      </c>
      <c r="G51" s="19">
        <f t="shared" si="0"/>
        <v>247</v>
      </c>
      <c r="H51" s="19">
        <v>0</v>
      </c>
      <c r="I51" s="19">
        <v>0</v>
      </c>
      <c r="J51" s="19">
        <v>0</v>
      </c>
      <c r="K51" s="19">
        <v>0</v>
      </c>
      <c r="L51" s="19">
        <v>247</v>
      </c>
    </row>
    <row r="52" spans="2:12" ht="20.100000000000001" customHeight="1" thickBot="1" x14ac:dyDescent="0.25">
      <c r="B52" s="4" t="s">
        <v>238</v>
      </c>
      <c r="C52" s="19">
        <v>35</v>
      </c>
      <c r="D52" s="19">
        <v>27</v>
      </c>
      <c r="E52" s="19">
        <v>64</v>
      </c>
      <c r="F52" s="19">
        <v>83</v>
      </c>
      <c r="G52" s="19">
        <f t="shared" si="0"/>
        <v>209</v>
      </c>
      <c r="H52" s="19">
        <v>0</v>
      </c>
      <c r="I52" s="19">
        <v>0</v>
      </c>
      <c r="J52" s="19">
        <v>0</v>
      </c>
      <c r="K52" s="19">
        <v>7</v>
      </c>
      <c r="L52" s="19">
        <v>216</v>
      </c>
    </row>
    <row r="53" spans="2:12" ht="20.100000000000001" customHeight="1" thickBot="1" x14ac:dyDescent="0.25">
      <c r="B53" s="4" t="s">
        <v>239</v>
      </c>
      <c r="C53" s="19">
        <v>123</v>
      </c>
      <c r="D53" s="19">
        <v>115</v>
      </c>
      <c r="E53" s="19">
        <v>187</v>
      </c>
      <c r="F53" s="19">
        <v>225</v>
      </c>
      <c r="G53" s="19">
        <f t="shared" si="0"/>
        <v>650</v>
      </c>
      <c r="H53" s="19">
        <v>6</v>
      </c>
      <c r="I53" s="19">
        <v>0</v>
      </c>
      <c r="J53" s="19">
        <v>0</v>
      </c>
      <c r="K53" s="19">
        <v>0</v>
      </c>
      <c r="L53" s="19">
        <v>656</v>
      </c>
    </row>
    <row r="54" spans="2:12" ht="20.100000000000001" customHeight="1" thickBot="1" x14ac:dyDescent="0.25">
      <c r="B54" s="4" t="s">
        <v>240</v>
      </c>
      <c r="C54" s="19">
        <v>801</v>
      </c>
      <c r="D54" s="19">
        <v>685</v>
      </c>
      <c r="E54" s="19">
        <v>2087</v>
      </c>
      <c r="F54" s="19">
        <v>2625</v>
      </c>
      <c r="G54" s="19">
        <f t="shared" si="0"/>
        <v>6198</v>
      </c>
      <c r="H54" s="19">
        <v>4</v>
      </c>
      <c r="I54" s="19">
        <v>0</v>
      </c>
      <c r="J54" s="19">
        <v>0</v>
      </c>
      <c r="K54" s="19">
        <v>0</v>
      </c>
      <c r="L54" s="19">
        <v>6202</v>
      </c>
    </row>
    <row r="55" spans="2:12" ht="20.100000000000001" customHeight="1" thickBot="1" x14ac:dyDescent="0.25">
      <c r="B55" s="4" t="s">
        <v>241</v>
      </c>
      <c r="C55" s="19">
        <v>295</v>
      </c>
      <c r="D55" s="19">
        <v>164</v>
      </c>
      <c r="E55" s="19">
        <v>559</v>
      </c>
      <c r="F55" s="19">
        <v>706</v>
      </c>
      <c r="G55" s="19">
        <f t="shared" si="0"/>
        <v>1724</v>
      </c>
      <c r="H55" s="19">
        <v>2</v>
      </c>
      <c r="I55" s="19">
        <v>3</v>
      </c>
      <c r="J55" s="19">
        <v>15</v>
      </c>
      <c r="K55" s="19">
        <v>16</v>
      </c>
      <c r="L55" s="19">
        <v>1760</v>
      </c>
    </row>
    <row r="56" spans="2:12" ht="20.100000000000001" customHeight="1" thickBot="1" x14ac:dyDescent="0.25">
      <c r="B56" s="4" t="s">
        <v>242</v>
      </c>
      <c r="C56" s="19">
        <v>60</v>
      </c>
      <c r="D56" s="19">
        <v>59</v>
      </c>
      <c r="E56" s="19">
        <v>140</v>
      </c>
      <c r="F56" s="19">
        <v>220</v>
      </c>
      <c r="G56" s="19">
        <f t="shared" si="0"/>
        <v>479</v>
      </c>
      <c r="H56" s="19">
        <v>0</v>
      </c>
      <c r="I56" s="19">
        <v>0</v>
      </c>
      <c r="J56" s="19">
        <v>0</v>
      </c>
      <c r="K56" s="19">
        <v>0</v>
      </c>
      <c r="L56" s="19">
        <v>479</v>
      </c>
    </row>
    <row r="57" spans="2:12" ht="20.100000000000001" customHeight="1" thickBot="1" x14ac:dyDescent="0.25">
      <c r="B57" s="4" t="s">
        <v>243</v>
      </c>
      <c r="C57" s="19">
        <v>24</v>
      </c>
      <c r="D57" s="19">
        <v>27</v>
      </c>
      <c r="E57" s="19">
        <v>33</v>
      </c>
      <c r="F57" s="19">
        <v>34</v>
      </c>
      <c r="G57" s="19">
        <f t="shared" si="0"/>
        <v>118</v>
      </c>
      <c r="H57" s="19">
        <v>0</v>
      </c>
      <c r="I57" s="19">
        <v>0</v>
      </c>
      <c r="J57" s="19">
        <v>0</v>
      </c>
      <c r="K57" s="19">
        <v>1</v>
      </c>
      <c r="L57" s="19">
        <v>119</v>
      </c>
    </row>
    <row r="58" spans="2:12" ht="20.100000000000001" customHeight="1" thickBot="1" x14ac:dyDescent="0.25">
      <c r="B58" s="4" t="s">
        <v>269</v>
      </c>
      <c r="C58" s="19">
        <v>51</v>
      </c>
      <c r="D58" s="19">
        <v>32</v>
      </c>
      <c r="E58" s="19">
        <v>54</v>
      </c>
      <c r="F58" s="19">
        <v>85</v>
      </c>
      <c r="G58" s="19">
        <f t="shared" si="0"/>
        <v>222</v>
      </c>
      <c r="H58" s="19">
        <v>1</v>
      </c>
      <c r="I58" s="19">
        <v>0</v>
      </c>
      <c r="J58" s="19">
        <v>0</v>
      </c>
      <c r="K58" s="19">
        <v>12</v>
      </c>
      <c r="L58" s="19">
        <v>235</v>
      </c>
    </row>
    <row r="59" spans="2:12" ht="20.100000000000001" customHeight="1" thickBot="1" x14ac:dyDescent="0.25">
      <c r="B59" s="4" t="s">
        <v>245</v>
      </c>
      <c r="C59" s="19">
        <v>49</v>
      </c>
      <c r="D59" s="19">
        <v>36</v>
      </c>
      <c r="E59" s="19">
        <v>154</v>
      </c>
      <c r="F59" s="19">
        <v>537</v>
      </c>
      <c r="G59" s="19">
        <f t="shared" si="0"/>
        <v>776</v>
      </c>
      <c r="H59" s="19">
        <v>0</v>
      </c>
      <c r="I59" s="19">
        <v>0</v>
      </c>
      <c r="J59" s="19">
        <v>0</v>
      </c>
      <c r="K59" s="19">
        <v>0</v>
      </c>
      <c r="L59" s="19">
        <v>776</v>
      </c>
    </row>
    <row r="60" spans="2:12" ht="20.100000000000001" customHeight="1" thickBot="1" x14ac:dyDescent="0.25">
      <c r="B60" s="4" t="s">
        <v>246</v>
      </c>
      <c r="C60" s="19">
        <v>95</v>
      </c>
      <c r="D60" s="19">
        <v>39</v>
      </c>
      <c r="E60" s="19">
        <v>85</v>
      </c>
      <c r="F60" s="19">
        <v>119</v>
      </c>
      <c r="G60" s="19">
        <f t="shared" si="0"/>
        <v>338</v>
      </c>
      <c r="H60" s="19">
        <v>1</v>
      </c>
      <c r="I60" s="19">
        <v>5</v>
      </c>
      <c r="J60" s="19">
        <v>0</v>
      </c>
      <c r="K60" s="19">
        <v>0</v>
      </c>
      <c r="L60" s="19">
        <v>344</v>
      </c>
    </row>
    <row r="61" spans="2:12" ht="20.100000000000001" customHeight="1" thickBot="1" x14ac:dyDescent="0.25">
      <c r="B61" s="7" t="s">
        <v>22</v>
      </c>
      <c r="C61" s="9">
        <f>SUM(C11:C60)</f>
        <v>6595</v>
      </c>
      <c r="D61" s="9">
        <f t="shared" ref="D61:H61" si="1">SUM(D11:D60)</f>
        <v>4714</v>
      </c>
      <c r="E61" s="9">
        <f t="shared" si="1"/>
        <v>13079</v>
      </c>
      <c r="F61" s="9">
        <f t="shared" si="1"/>
        <v>18107</v>
      </c>
      <c r="G61" s="9">
        <f t="shared" si="0"/>
        <v>42495</v>
      </c>
      <c r="H61" s="9">
        <f t="shared" si="1"/>
        <v>127</v>
      </c>
      <c r="I61" s="9">
        <f t="shared" ref="I61:L61" si="2">SUM(I11:I60)</f>
        <v>28</v>
      </c>
      <c r="J61" s="9">
        <f t="shared" si="2"/>
        <v>38</v>
      </c>
      <c r="K61" s="9">
        <f t="shared" si="2"/>
        <v>58</v>
      </c>
      <c r="L61" s="9">
        <f t="shared" si="2"/>
        <v>42746</v>
      </c>
    </row>
    <row r="63" spans="2:12" x14ac:dyDescent="0.2">
      <c r="C63" s="49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92" t="s">
        <v>288</v>
      </c>
      <c r="D9" s="93"/>
      <c r="E9" s="93"/>
      <c r="F9" s="93"/>
      <c r="G9" s="93"/>
      <c r="H9" s="93"/>
      <c r="I9" s="93"/>
      <c r="J9" s="93"/>
    </row>
    <row r="10" spans="2:10" ht="43.5" thickBot="1" x14ac:dyDescent="0.25">
      <c r="B10" s="24"/>
      <c r="C10" s="22" t="s">
        <v>123</v>
      </c>
      <c r="D10" s="22" t="s">
        <v>124</v>
      </c>
      <c r="E10" s="22" t="s">
        <v>125</v>
      </c>
      <c r="F10" s="22" t="s">
        <v>281</v>
      </c>
      <c r="G10" s="20" t="s">
        <v>278</v>
      </c>
      <c r="H10" s="20" t="s">
        <v>282</v>
      </c>
      <c r="I10" s="20" t="s">
        <v>279</v>
      </c>
      <c r="J10" s="20" t="s">
        <v>280</v>
      </c>
    </row>
    <row r="11" spans="2:10" ht="20.100000000000001" customHeight="1" thickBot="1" x14ac:dyDescent="0.25">
      <c r="B11" s="3" t="s">
        <v>197</v>
      </c>
      <c r="C11" s="64">
        <f>'Relación Víctima_Denunciado '!C11/'Relación Víctima_Denunciado '!$L11</f>
        <v>0.29022988505747127</v>
      </c>
      <c r="D11" s="64">
        <f>'Relación Víctima_Denunciado '!D11/'Relación Víctima_Denunciado '!$L11</f>
        <v>0.16475095785440613</v>
      </c>
      <c r="E11" s="64">
        <f>'Relación Víctima_Denunciado '!E11/'Relación Víctima_Denunciado '!$L11</f>
        <v>0.23180076628352492</v>
      </c>
      <c r="F11" s="64">
        <f>'Relación Víctima_Denunciado '!F11/'Relación Víctima_Denunciado '!$L11</f>
        <v>0.31321839080459768</v>
      </c>
      <c r="G11" s="64">
        <f>IF('Relación Víctima_Denunciado '!$L11=0,"-",'Relación Víctima_Denunciado '!H11/'Relación Víctima_Denunciado '!$L11)</f>
        <v>0</v>
      </c>
      <c r="H11" s="64">
        <f>IF('Relación Víctima_Denunciado '!$L11=0,"-",'Relación Víctima_Denunciado '!I11/'Relación Víctima_Denunciado '!$L11)</f>
        <v>0</v>
      </c>
      <c r="I11" s="64">
        <f>IF('Relación Víctima_Denunciado '!$L11=0,"-",'Relación Víctima_Denunciado '!J11/'Relación Víctima_Denunciado '!$L11)</f>
        <v>0</v>
      </c>
      <c r="J11" s="64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198</v>
      </c>
      <c r="C12" s="64">
        <f>'Relación Víctima_Denunciado '!C12/'Relación Víctima_Denunciado '!$L12</f>
        <v>0.15542271562766866</v>
      </c>
      <c r="D12" s="64">
        <f>'Relación Víctima_Denunciado '!D12/'Relación Víctima_Denunciado '!$L12</f>
        <v>0.14175918018787362</v>
      </c>
      <c r="E12" s="64">
        <f>'Relación Víctima_Denunciado '!E12/'Relación Víctima_Denunciado '!$L12</f>
        <v>0.32707087959009395</v>
      </c>
      <c r="F12" s="64">
        <f>'Relación Víctima_Denunciado '!F12/'Relación Víctima_Denunciado '!$L12</f>
        <v>0.34927412467976088</v>
      </c>
      <c r="G12" s="64">
        <f>IF('Relación Víctima_Denunciado '!$L12=0,"-",'Relación Víctima_Denunciado '!H12/'Relación Víctima_Denunciado '!$L12)</f>
        <v>2.3057216054654141E-2</v>
      </c>
      <c r="H12" s="64">
        <f>IF('Relación Víctima_Denunciado '!$L12=0,"-",'Relación Víctima_Denunciado '!I12/'Relación Víctima_Denunciado '!$L12)</f>
        <v>3.4158838599487617E-3</v>
      </c>
      <c r="I12" s="64">
        <f>IF('Relación Víctima_Denunciado '!$L12=0,"-",'Relación Víctima_Denunciado '!J12/'Relación Víctima_Denunciado '!$L12)</f>
        <v>0</v>
      </c>
      <c r="J12" s="64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199</v>
      </c>
      <c r="C13" s="64">
        <f>'Relación Víctima_Denunciado '!C13/'Relación Víctima_Denunciado '!$L13</f>
        <v>0.16485900216919741</v>
      </c>
      <c r="D13" s="64">
        <f>'Relación Víctima_Denunciado '!D13/'Relación Víctima_Denunciado '!$L13</f>
        <v>0.14967462039045554</v>
      </c>
      <c r="E13" s="64">
        <f>'Relación Víctima_Denunciado '!E13/'Relación Víctima_Denunciado '!$L13</f>
        <v>0.27982646420824298</v>
      </c>
      <c r="F13" s="64">
        <f>'Relación Víctima_Denunciado '!F13/'Relación Víctima_Denunciado '!$L13</f>
        <v>0.40563991323210413</v>
      </c>
      <c r="G13" s="64">
        <f>IF('Relación Víctima_Denunciado '!$L13=0,"-",'Relación Víctima_Denunciado '!H13/'Relación Víctima_Denunciado '!$L13)</f>
        <v>0</v>
      </c>
      <c r="H13" s="64">
        <f>IF('Relación Víctima_Denunciado '!$L13=0,"-",'Relación Víctima_Denunciado '!I13/'Relación Víctima_Denunciado '!$L13)</f>
        <v>0</v>
      </c>
      <c r="I13" s="64">
        <f>IF('Relación Víctima_Denunciado '!$L13=0,"-",'Relación Víctima_Denunciado '!J13/'Relación Víctima_Denunciado '!$L13)</f>
        <v>0</v>
      </c>
      <c r="J13" s="64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200</v>
      </c>
      <c r="C14" s="64">
        <f>'Relación Víctima_Denunciado '!C14/'Relación Víctima_Denunciado '!$L14</f>
        <v>0.13493530499075784</v>
      </c>
      <c r="D14" s="64">
        <f>'Relación Víctima_Denunciado '!D14/'Relación Víctima_Denunciado '!$L14</f>
        <v>9.9815157116451017E-2</v>
      </c>
      <c r="E14" s="64">
        <f>'Relación Víctima_Denunciado '!E14/'Relación Víctima_Denunciado '!$L14</f>
        <v>0.39001848428835489</v>
      </c>
      <c r="F14" s="64">
        <f>'Relación Víctima_Denunciado '!F14/'Relación Víctima_Denunciado '!$L14</f>
        <v>0.3733826247689464</v>
      </c>
      <c r="G14" s="64">
        <f>IF('Relación Víctima_Denunciado '!$L14=0,"-",'Relación Víctima_Denunciado '!H14/'Relación Víctima_Denunciado '!$L14)</f>
        <v>9.2421441774491681E-4</v>
      </c>
      <c r="H14" s="64">
        <f>IF('Relación Víctima_Denunciado '!$L14=0,"-",'Relación Víctima_Denunciado '!I14/'Relación Víctima_Denunciado '!$L14)</f>
        <v>9.2421441774491681E-4</v>
      </c>
      <c r="I14" s="64">
        <f>IF('Relación Víctima_Denunciado '!$L14=0,"-",'Relación Víctima_Denunciado '!J14/'Relación Víctima_Denunciado '!$L14)</f>
        <v>0</v>
      </c>
      <c r="J14" s="64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201</v>
      </c>
      <c r="C15" s="64">
        <f>'Relación Víctima_Denunciado '!C15/'Relación Víctima_Denunciado '!$L15</f>
        <v>0.11176470588235295</v>
      </c>
      <c r="D15" s="64">
        <f>'Relación Víctima_Denunciado '!D15/'Relación Víctima_Denunciado '!$L15</f>
        <v>0.1426470588235294</v>
      </c>
      <c r="E15" s="64">
        <f>'Relación Víctima_Denunciado '!E15/'Relación Víctima_Denunciado '!$L15</f>
        <v>0.16029411764705884</v>
      </c>
      <c r="F15" s="64">
        <f>'Relación Víctima_Denunciado '!F15/'Relación Víctima_Denunciado '!$L15</f>
        <v>0.58529411764705885</v>
      </c>
      <c r="G15" s="64">
        <f>IF('Relación Víctima_Denunciado '!$L15=0,"-",'Relación Víctima_Denunciado '!H15/'Relación Víctima_Denunciado '!$L15)</f>
        <v>0</v>
      </c>
      <c r="H15" s="64">
        <f>IF('Relación Víctima_Denunciado '!$L15=0,"-",'Relación Víctima_Denunciado '!I15/'Relación Víctima_Denunciado '!$L15)</f>
        <v>0</v>
      </c>
      <c r="I15" s="64">
        <f>IF('Relación Víctima_Denunciado '!$L15=0,"-",'Relación Víctima_Denunciado '!J15/'Relación Víctima_Denunciado '!$L15)</f>
        <v>0</v>
      </c>
      <c r="J15" s="64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202</v>
      </c>
      <c r="C16" s="64">
        <f>'Relación Víctima_Denunciado '!C16/'Relación Víctima_Denunciado '!$L16</f>
        <v>0.21384615384615385</v>
      </c>
      <c r="D16" s="64">
        <f>'Relación Víctima_Denunciado '!D16/'Relación Víctima_Denunciado '!$L16</f>
        <v>0.1676923076923077</v>
      </c>
      <c r="E16" s="64">
        <f>'Relación Víctima_Denunciado '!E16/'Relación Víctima_Denunciado '!$L16</f>
        <v>0.23692307692307693</v>
      </c>
      <c r="F16" s="64">
        <f>'Relación Víctima_Denunciado '!F16/'Relación Víctima_Denunciado '!$L16</f>
        <v>0.36769230769230771</v>
      </c>
      <c r="G16" s="64">
        <f>IF('Relación Víctima_Denunciado '!$L16=0,"-",'Relación Víctima_Denunciado '!H16/'Relación Víctima_Denunciado '!$L16)</f>
        <v>4.6153846153846158E-3</v>
      </c>
      <c r="H16" s="64">
        <f>IF('Relación Víctima_Denunciado '!$L16=0,"-",'Relación Víctima_Denunciado '!I16/'Relación Víctima_Denunciado '!$L16)</f>
        <v>1.5384615384615385E-3</v>
      </c>
      <c r="I16" s="64">
        <f>IF('Relación Víctima_Denunciado '!$L16=0,"-",'Relación Víctima_Denunciado '!J16/'Relación Víctima_Denunciado '!$L16)</f>
        <v>0</v>
      </c>
      <c r="J16" s="64">
        <f>IF('Relación Víctima_Denunciado '!$L16=0,"-",'Relación Víctima_Denunciado '!K16/'Relación Víctima_Denunciado '!$L16)</f>
        <v>7.6923076923076927E-3</v>
      </c>
    </row>
    <row r="17" spans="2:10" ht="20.100000000000001" customHeight="1" thickBot="1" x14ac:dyDescent="0.25">
      <c r="B17" s="4" t="s">
        <v>203</v>
      </c>
      <c r="C17" s="64">
        <f>'Relación Víctima_Denunciado '!C17/'Relación Víctima_Denunciado '!$L17</f>
        <v>0.15933044017358958</v>
      </c>
      <c r="D17" s="64">
        <f>'Relación Víctima_Denunciado '!D17/'Relación Víctima_Denunciado '!$L17</f>
        <v>9.4854308741475518E-2</v>
      </c>
      <c r="E17" s="64">
        <f>'Relación Víctima_Denunciado '!E17/'Relación Víctima_Denunciado '!$L17</f>
        <v>0.37569745815251088</v>
      </c>
      <c r="F17" s="64">
        <f>'Relación Víctima_Denunciado '!F17/'Relación Víctima_Denunciado '!$L17</f>
        <v>0.3670179789212647</v>
      </c>
      <c r="G17" s="64">
        <f>IF('Relación Víctima_Denunciado '!$L17=0,"-",'Relación Víctima_Denunciado '!H17/'Relación Víctima_Denunciado '!$L17)</f>
        <v>3.0998140111593306E-3</v>
      </c>
      <c r="H17" s="64">
        <f>IF('Relación Víctima_Denunciado '!$L17=0,"-",'Relación Víctima_Denunciado '!I17/'Relación Víctima_Denunciado '!$L17)</f>
        <v>0</v>
      </c>
      <c r="I17" s="64">
        <f>IF('Relación Víctima_Denunciado '!$L17=0,"-",'Relación Víctima_Denunciado '!J17/'Relación Víctima_Denunciado '!$L17)</f>
        <v>0</v>
      </c>
      <c r="J17" s="64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204</v>
      </c>
      <c r="C18" s="64">
        <f>'Relación Víctima_Denunciado '!C18/'Relación Víctima_Denunciado '!$L18</f>
        <v>0.10669162377164249</v>
      </c>
      <c r="D18" s="64">
        <f>'Relación Víctima_Denunciado '!D18/'Relación Víctima_Denunciado '!$L18</f>
        <v>9.0781469349555458E-2</v>
      </c>
      <c r="E18" s="64">
        <f>'Relación Víctima_Denunciado '!E18/'Relación Víctima_Denunciado '!$L18</f>
        <v>0.3130556855404773</v>
      </c>
      <c r="F18" s="64">
        <f>'Relación Víctima_Denunciado '!F18/'Relación Víctima_Denunciado '!$L18</f>
        <v>0.4890032756200281</v>
      </c>
      <c r="G18" s="64">
        <f>IF('Relación Víctima_Denunciado '!$L18=0,"-",'Relación Víctima_Denunciado '!H18/'Relación Víctima_Denunciado '!$L18)</f>
        <v>4.6794571829667761E-4</v>
      </c>
      <c r="H18" s="64">
        <f>IF('Relación Víctima_Denunciado '!$L18=0,"-",'Relación Víctima_Denunciado '!I18/'Relación Víctima_Denunciado '!$L18)</f>
        <v>0</v>
      </c>
      <c r="I18" s="64">
        <f>IF('Relación Víctima_Denunciado '!$L18=0,"-",'Relación Víctima_Denunciado '!J18/'Relación Víctima_Denunciado '!$L18)</f>
        <v>0</v>
      </c>
      <c r="J18" s="64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205</v>
      </c>
      <c r="C19" s="64">
        <f>'Relación Víctima_Denunciado '!C19/'Relación Víctima_Denunciado '!$L19</f>
        <v>0.2107843137254902</v>
      </c>
      <c r="D19" s="64">
        <f>'Relación Víctima_Denunciado '!D19/'Relación Víctima_Denunciado '!$L19</f>
        <v>7.8431372549019607E-2</v>
      </c>
      <c r="E19" s="64">
        <f>'Relación Víctima_Denunciado '!E19/'Relación Víctima_Denunciado '!$L19</f>
        <v>0.40196078431372551</v>
      </c>
      <c r="F19" s="64">
        <f>'Relación Víctima_Denunciado '!F19/'Relación Víctima_Denunciado '!$L19</f>
        <v>0.30392156862745096</v>
      </c>
      <c r="G19" s="64">
        <f>IF('Relación Víctima_Denunciado '!$L19=0,"-",'Relación Víctima_Denunciado '!H19/'Relación Víctima_Denunciado '!$L19)</f>
        <v>0</v>
      </c>
      <c r="H19" s="64">
        <f>IF('Relación Víctima_Denunciado '!$L19=0,"-",'Relación Víctima_Denunciado '!I19/'Relación Víctima_Denunciado '!$L19)</f>
        <v>0</v>
      </c>
      <c r="I19" s="64">
        <f>IF('Relación Víctima_Denunciado '!$L19=0,"-",'Relación Víctima_Denunciado '!J19/'Relación Víctima_Denunciado '!$L19)</f>
        <v>4.9019607843137254E-3</v>
      </c>
      <c r="J19" s="64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206</v>
      </c>
      <c r="C20" s="64">
        <f>'Relación Víctima_Denunciado '!C20/'Relación Víctima_Denunciado '!$L20</f>
        <v>0.22222222222222221</v>
      </c>
      <c r="D20" s="64">
        <f>'Relación Víctima_Denunciado '!D20/'Relación Víctima_Denunciado '!$L20</f>
        <v>0.21111111111111111</v>
      </c>
      <c r="E20" s="64">
        <f>'Relación Víctima_Denunciado '!E20/'Relación Víctima_Denunciado '!$L20</f>
        <v>0.26666666666666666</v>
      </c>
      <c r="F20" s="64">
        <f>'Relación Víctima_Denunciado '!F20/'Relación Víctima_Denunciado '!$L20</f>
        <v>0.3</v>
      </c>
      <c r="G20" s="64">
        <f>IF('Relación Víctima_Denunciado '!$L20=0,"-",'Relación Víctima_Denunciado '!H20/'Relación Víctima_Denunciado '!$L20)</f>
        <v>0</v>
      </c>
      <c r="H20" s="64">
        <f>IF('Relación Víctima_Denunciado '!$L20=0,"-",'Relación Víctima_Denunciado '!I20/'Relación Víctima_Denunciado '!$L20)</f>
        <v>0</v>
      </c>
      <c r="I20" s="64">
        <f>IF('Relación Víctima_Denunciado '!$L20=0,"-",'Relación Víctima_Denunciado '!J20/'Relación Víctima_Denunciado '!$L20)</f>
        <v>0</v>
      </c>
      <c r="J20" s="64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207</v>
      </c>
      <c r="C21" s="64">
        <f>'Relación Víctima_Denunciado '!C21/'Relación Víctima_Denunciado '!$L21</f>
        <v>0.12682215743440234</v>
      </c>
      <c r="D21" s="64">
        <f>'Relación Víctima_Denunciado '!D21/'Relación Víctima_Denunciado '!$L21</f>
        <v>8.1632653061224483E-2</v>
      </c>
      <c r="E21" s="64">
        <f>'Relación Víctima_Denunciado '!E21/'Relación Víctima_Denunciado '!$L21</f>
        <v>0.30903790087463556</v>
      </c>
      <c r="F21" s="64">
        <f>'Relación Víctima_Denunciado '!F21/'Relación Víctima_Denunciado '!$L21</f>
        <v>0.46938775510204084</v>
      </c>
      <c r="G21" s="64">
        <f>IF('Relación Víctima_Denunciado '!$L21=0,"-",'Relación Víctima_Denunciado '!H21/'Relación Víctima_Denunciado '!$L21)</f>
        <v>0</v>
      </c>
      <c r="H21" s="64">
        <f>IF('Relación Víctima_Denunciado '!$L21=0,"-",'Relación Víctima_Denunciado '!I21/'Relación Víctima_Denunciado '!$L21)</f>
        <v>2.9154518950437317E-3</v>
      </c>
      <c r="I21" s="64">
        <f>IF('Relación Víctima_Denunciado '!$L21=0,"-",'Relación Víctima_Denunciado '!J21/'Relación Víctima_Denunciado '!$L21)</f>
        <v>1.020408163265306E-2</v>
      </c>
      <c r="J21" s="64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208</v>
      </c>
      <c r="C22" s="64">
        <f>'Relación Víctima_Denunciado '!C22/'Relación Víctima_Denunciado '!$L22</f>
        <v>0.18453038674033148</v>
      </c>
      <c r="D22" s="64">
        <f>'Relación Víctima_Denunciado '!D22/'Relación Víctima_Denunciado '!$L22</f>
        <v>0.1591160220994475</v>
      </c>
      <c r="E22" s="64">
        <f>'Relación Víctima_Denunciado '!E22/'Relación Víctima_Denunciado '!$L22</f>
        <v>0.21215469613259669</v>
      </c>
      <c r="F22" s="64">
        <f>'Relación Víctima_Denunciado '!F22/'Relación Víctima_Denunciado '!$L22</f>
        <v>0.4320441988950276</v>
      </c>
      <c r="G22" s="64">
        <f>IF('Relación Víctima_Denunciado '!$L22=0,"-",'Relación Víctima_Denunciado '!H22/'Relación Víctima_Denunciado '!$L22)</f>
        <v>6.6298342541436465E-3</v>
      </c>
      <c r="H22" s="64">
        <f>IF('Relación Víctima_Denunciado '!$L22=0,"-",'Relación Víctima_Denunciado '!I22/'Relación Víctima_Denunciado '!$L22)</f>
        <v>2.2099447513812156E-3</v>
      </c>
      <c r="I22" s="64">
        <f>IF('Relación Víctima_Denunciado '!$L22=0,"-",'Relación Víctima_Denunciado '!J22/'Relación Víctima_Denunciado '!$L22)</f>
        <v>2.2099447513812156E-3</v>
      </c>
      <c r="J22" s="64">
        <f>IF('Relación Víctima_Denunciado '!$L22=0,"-",'Relación Víctima_Denunciado '!K22/'Relación Víctima_Denunciado '!$L22)</f>
        <v>1.1049723756906078E-3</v>
      </c>
    </row>
    <row r="23" spans="2:10" ht="20.100000000000001" customHeight="1" thickBot="1" x14ac:dyDescent="0.25">
      <c r="B23" s="4" t="s">
        <v>209</v>
      </c>
      <c r="C23" s="64">
        <f>'Relación Víctima_Denunciado '!C23/'Relación Víctima_Denunciado '!$L23</f>
        <v>0.17780502759043532</v>
      </c>
      <c r="D23" s="64">
        <f>'Relación Víctima_Denunciado '!D23/'Relación Víctima_Denunciado '!$L23</f>
        <v>0.14469650521152666</v>
      </c>
      <c r="E23" s="64">
        <f>'Relación Víctima_Denunciado '!E23/'Relación Víctima_Denunciado '!$L23</f>
        <v>0.2299202942979767</v>
      </c>
      <c r="F23" s="64">
        <f>'Relación Víctima_Denunciado '!F23/'Relación Víctima_Denunciado '!$L23</f>
        <v>0.4475781729000613</v>
      </c>
      <c r="G23" s="64">
        <f>IF('Relación Víctima_Denunciado '!$L23=0,"-",'Relación Víctima_Denunciado '!H23/'Relación Víctima_Denunciado '!$L23)</f>
        <v>0</v>
      </c>
      <c r="H23" s="64">
        <f>IF('Relación Víctima_Denunciado '!$L23=0,"-",'Relación Víctima_Denunciado '!I23/'Relación Víctima_Denunciado '!$L23)</f>
        <v>0</v>
      </c>
      <c r="I23" s="64">
        <f>IF('Relación Víctima_Denunciado '!$L23=0,"-",'Relación Víctima_Denunciado '!J23/'Relación Víctima_Denunciado '!$L23)</f>
        <v>0</v>
      </c>
      <c r="J23" s="64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4" t="s">
        <v>210</v>
      </c>
      <c r="C24" s="64">
        <f>'Relación Víctima_Denunciado '!C24/'Relación Víctima_Denunciado '!$L24</f>
        <v>0.11801896733403583</v>
      </c>
      <c r="D24" s="64">
        <f>'Relación Víctima_Denunciado '!D24/'Relación Víctima_Denunciado '!$L24</f>
        <v>5.0579557428872497E-2</v>
      </c>
      <c r="E24" s="64">
        <f>'Relación Víctima_Denunciado '!E24/'Relación Víctima_Denunciado '!$L24</f>
        <v>0.29399367755532141</v>
      </c>
      <c r="F24" s="64">
        <f>'Relación Víctima_Denunciado '!F24/'Relación Víctima_Denunciado '!$L24</f>
        <v>0.53530031612223394</v>
      </c>
      <c r="G24" s="64">
        <f>IF('Relación Víctima_Denunciado '!$L24=0,"-",'Relación Víctima_Denunciado '!H24/'Relación Víctima_Denunciado '!$L24)</f>
        <v>1.053740779768177E-3</v>
      </c>
      <c r="H24" s="64">
        <f>IF('Relación Víctima_Denunciado '!$L24=0,"-",'Relación Víctima_Denunciado '!I24/'Relación Víctima_Denunciado '!$L24)</f>
        <v>0</v>
      </c>
      <c r="I24" s="64">
        <f>IF('Relación Víctima_Denunciado '!$L24=0,"-",'Relación Víctima_Denunciado '!J24/'Relación Víctima_Denunciado '!$L24)</f>
        <v>0</v>
      </c>
      <c r="J24" s="64">
        <f>IF('Relación Víctima_Denunciado '!$L24=0,"-",'Relación Víctima_Denunciado '!K24/'Relación Víctima_Denunciado '!$L24)</f>
        <v>1.053740779768177E-3</v>
      </c>
    </row>
    <row r="25" spans="2:10" ht="20.100000000000001" customHeight="1" thickBot="1" x14ac:dyDescent="0.25">
      <c r="B25" s="4" t="s">
        <v>211</v>
      </c>
      <c r="C25" s="64">
        <f>'Relación Víctima_Denunciado '!C25/'Relación Víctima_Denunciado '!$L25</f>
        <v>0.13383297644539616</v>
      </c>
      <c r="D25" s="64">
        <f>'Relación Víctima_Denunciado '!D25/'Relación Víctima_Denunciado '!$L25</f>
        <v>0.10492505353319058</v>
      </c>
      <c r="E25" s="64">
        <f>'Relación Víctima_Denunciado '!E25/'Relación Víctima_Denunciado '!$L25</f>
        <v>0.2569593147751606</v>
      </c>
      <c r="F25" s="64">
        <f>'Relación Víctima_Denunciado '!F25/'Relación Víctima_Denunciado '!$L25</f>
        <v>0.50428265524625271</v>
      </c>
      <c r="G25" s="64">
        <f>IF('Relación Víctima_Denunciado '!$L25=0,"-",'Relación Víctima_Denunciado '!H25/'Relación Víctima_Denunciado '!$L25)</f>
        <v>0</v>
      </c>
      <c r="H25" s="64">
        <f>IF('Relación Víctima_Denunciado '!$L25=0,"-",'Relación Víctima_Denunciado '!I25/'Relación Víctima_Denunciado '!$L25)</f>
        <v>0</v>
      </c>
      <c r="I25" s="64">
        <f>IF('Relación Víctima_Denunciado '!$L25=0,"-",'Relación Víctima_Denunciado '!J25/'Relación Víctima_Denunciado '!$L25)</f>
        <v>0</v>
      </c>
      <c r="J25" s="64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212</v>
      </c>
      <c r="C26" s="64">
        <f>'Relación Víctima_Denunciado '!C26/'Relación Víctima_Denunciado '!$L26</f>
        <v>0.14845360824742268</v>
      </c>
      <c r="D26" s="64">
        <f>'Relación Víctima_Denunciado '!D26/'Relación Víctima_Denunciado '!$L26</f>
        <v>7.8350515463917525E-2</v>
      </c>
      <c r="E26" s="64">
        <f>'Relación Víctima_Denunciado '!E26/'Relación Víctima_Denunciado '!$L26</f>
        <v>0.3134020618556701</v>
      </c>
      <c r="F26" s="64">
        <f>'Relación Víctima_Denunciado '!F26/'Relación Víctima_Denunciado '!$L26</f>
        <v>0.45979381443298967</v>
      </c>
      <c r="G26" s="64">
        <f>IF('Relación Víctima_Denunciado '!$L26=0,"-",'Relación Víctima_Denunciado '!H26/'Relación Víctima_Denunciado '!$L26)</f>
        <v>0</v>
      </c>
      <c r="H26" s="64">
        <f>IF('Relación Víctima_Denunciado '!$L26=0,"-",'Relación Víctima_Denunciado '!I26/'Relación Víctima_Denunciado '!$L26)</f>
        <v>0</v>
      </c>
      <c r="I26" s="64">
        <f>IF('Relación Víctima_Denunciado '!$L26=0,"-",'Relación Víctima_Denunciado '!J26/'Relación Víctima_Denunciado '!$L26)</f>
        <v>0</v>
      </c>
      <c r="J26" s="64">
        <f>IF('Relación Víctima_Denunciado '!$L26=0,"-",'Relación Víctima_Denunciado '!K26/'Relación Víctima_Denunciado '!$L26)</f>
        <v>0</v>
      </c>
    </row>
    <row r="27" spans="2:10" ht="20.100000000000001" customHeight="1" thickBot="1" x14ac:dyDescent="0.25">
      <c r="B27" s="6" t="s">
        <v>213</v>
      </c>
      <c r="C27" s="64">
        <f>'Relación Víctima_Denunciado '!C27/'Relación Víctima_Denunciado '!$L27</f>
        <v>0.14728682170542637</v>
      </c>
      <c r="D27" s="64">
        <f>'Relación Víctima_Denunciado '!D27/'Relación Víctima_Denunciado '!$L27</f>
        <v>0.10077519379844961</v>
      </c>
      <c r="E27" s="64">
        <f>'Relación Víctima_Denunciado '!E27/'Relación Víctima_Denunciado '!$L27</f>
        <v>0.2868217054263566</v>
      </c>
      <c r="F27" s="64">
        <f>'Relación Víctima_Denunciado '!F27/'Relación Víctima_Denunciado '!$L27</f>
        <v>0.46511627906976744</v>
      </c>
      <c r="G27" s="64">
        <f>IF('Relación Víctima_Denunciado '!$L27=0,"-",'Relación Víctima_Denunciado '!H27/'Relación Víctima_Denunciado '!$L27)</f>
        <v>0</v>
      </c>
      <c r="H27" s="64">
        <f>IF('Relación Víctima_Denunciado '!$L27=0,"-",'Relación Víctima_Denunciado '!I27/'Relación Víctima_Denunciado '!$L27)</f>
        <v>0</v>
      </c>
      <c r="I27" s="64">
        <f>IF('Relación Víctima_Denunciado '!$L27=0,"-",'Relación Víctima_Denunciado '!J27/'Relación Víctima_Denunciado '!$L27)</f>
        <v>0</v>
      </c>
      <c r="J27" s="64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214</v>
      </c>
      <c r="C28" s="64">
        <f>'Relación Víctima_Denunciado '!C28/'Relación Víctima_Denunciado '!$L28</f>
        <v>0.12465373961218837</v>
      </c>
      <c r="D28" s="64">
        <f>'Relación Víctima_Denunciado '!D28/'Relación Víctima_Denunciado '!$L28</f>
        <v>8.0332409972299165E-2</v>
      </c>
      <c r="E28" s="64">
        <f>'Relación Víctima_Denunciado '!E28/'Relación Víctima_Denunciado '!$L28</f>
        <v>0.36842105263157893</v>
      </c>
      <c r="F28" s="64">
        <f>'Relación Víctima_Denunciado '!F28/'Relación Víctima_Denunciado '!$L28</f>
        <v>0.4265927977839335</v>
      </c>
      <c r="G28" s="64">
        <f>IF('Relación Víctima_Denunciado '!$L28=0,"-",'Relación Víctima_Denunciado '!H28/'Relación Víctima_Denunciado '!$L28)</f>
        <v>0</v>
      </c>
      <c r="H28" s="64">
        <f>IF('Relación Víctima_Denunciado '!$L28=0,"-",'Relación Víctima_Denunciado '!I28/'Relación Víctima_Denunciado '!$L28)</f>
        <v>0</v>
      </c>
      <c r="I28" s="64">
        <f>IF('Relación Víctima_Denunciado '!$L28=0,"-",'Relación Víctima_Denunciado '!J28/'Relación Víctima_Denunciado '!$L28)</f>
        <v>0</v>
      </c>
      <c r="J28" s="64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215</v>
      </c>
      <c r="C29" s="64">
        <f>'Relación Víctima_Denunciado '!C29/'Relación Víctima_Denunciado '!$L29</f>
        <v>0.10034602076124567</v>
      </c>
      <c r="D29" s="64">
        <f>'Relación Víctima_Denunciado '!D29/'Relación Víctima_Denunciado '!$L29</f>
        <v>0.15224913494809689</v>
      </c>
      <c r="E29" s="64">
        <f>'Relación Víctima_Denunciado '!E29/'Relación Víctima_Denunciado '!$L29</f>
        <v>0.41868512110726641</v>
      </c>
      <c r="F29" s="64">
        <f>'Relación Víctima_Denunciado '!F29/'Relación Víctima_Denunciado '!$L29</f>
        <v>0.31141868512110726</v>
      </c>
      <c r="G29" s="64">
        <f>IF('Relación Víctima_Denunciado '!$L29=0,"-",'Relación Víctima_Denunciado '!H29/'Relación Víctima_Denunciado '!$L29)</f>
        <v>1.7301038062283738E-2</v>
      </c>
      <c r="H29" s="64">
        <f>IF('Relación Víctima_Denunciado '!$L29=0,"-",'Relación Víctima_Denunciado '!I29/'Relación Víctima_Denunciado '!$L29)</f>
        <v>0</v>
      </c>
      <c r="I29" s="64">
        <f>IF('Relación Víctima_Denunciado '!$L29=0,"-",'Relación Víctima_Denunciado '!J29/'Relación Víctima_Denunciado '!$L29)</f>
        <v>0</v>
      </c>
      <c r="J29" s="64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216</v>
      </c>
      <c r="C30" s="64">
        <f>'Relación Víctima_Denunciado '!C30/'Relación Víctima_Denunciado '!$L30</f>
        <v>0.21951219512195122</v>
      </c>
      <c r="D30" s="64">
        <f>'Relación Víctima_Denunciado '!D30/'Relación Víctima_Denunciado '!$L30</f>
        <v>5.6910569105691054E-2</v>
      </c>
      <c r="E30" s="64">
        <f>'Relación Víctima_Denunciado '!E30/'Relación Víctima_Denunciado '!$L30</f>
        <v>0.30894308943089432</v>
      </c>
      <c r="F30" s="64">
        <f>'Relación Víctima_Denunciado '!F30/'Relación Víctima_Denunciado '!$L30</f>
        <v>0.38211382113821141</v>
      </c>
      <c r="G30" s="64">
        <f>IF('Relación Víctima_Denunciado '!$L30=0,"-",'Relación Víctima_Denunciado '!H30/'Relación Víctima_Denunciado '!$L30)</f>
        <v>3.2520325203252036E-2</v>
      </c>
      <c r="H30" s="64">
        <f>IF('Relación Víctima_Denunciado '!$L30=0,"-",'Relación Víctima_Denunciado '!I30/'Relación Víctima_Denunciado '!$L30)</f>
        <v>0</v>
      </c>
      <c r="I30" s="64">
        <f>IF('Relación Víctima_Denunciado '!$L30=0,"-",'Relación Víctima_Denunciado '!J30/'Relación Víctima_Denunciado '!$L30)</f>
        <v>0</v>
      </c>
      <c r="J30" s="64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217</v>
      </c>
      <c r="C31" s="64">
        <f>'Relación Víctima_Denunciado '!C31/'Relación Víctima_Denunciado '!$L31</f>
        <v>0.2046783625730994</v>
      </c>
      <c r="D31" s="64">
        <f>'Relación Víctima_Denunciado '!D31/'Relación Víctima_Denunciado '!$L31</f>
        <v>4.6783625730994149E-2</v>
      </c>
      <c r="E31" s="64">
        <f>'Relación Víctima_Denunciado '!E31/'Relación Víctima_Denunciado '!$L31</f>
        <v>0.28654970760233917</v>
      </c>
      <c r="F31" s="64">
        <f>'Relación Víctima_Denunciado '!F31/'Relación Víctima_Denunciado '!$L31</f>
        <v>0.46198830409356723</v>
      </c>
      <c r="G31" s="64">
        <f>IF('Relación Víctima_Denunciado '!$L31=0,"-",'Relación Víctima_Denunciado '!H31/'Relación Víctima_Denunciado '!$L31)</f>
        <v>0</v>
      </c>
      <c r="H31" s="64">
        <f>IF('Relación Víctima_Denunciado '!$L31=0,"-",'Relación Víctima_Denunciado '!I31/'Relación Víctima_Denunciado '!$L31)</f>
        <v>0</v>
      </c>
      <c r="I31" s="64">
        <f>IF('Relación Víctima_Denunciado '!$L31=0,"-",'Relación Víctima_Denunciado '!J31/'Relación Víctima_Denunciado '!$L31)</f>
        <v>0</v>
      </c>
      <c r="J31" s="64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218</v>
      </c>
      <c r="C32" s="64">
        <f>'Relación Víctima_Denunciado '!C32/'Relación Víctima_Denunciado '!$L32</f>
        <v>0.1</v>
      </c>
      <c r="D32" s="64">
        <f>'Relación Víctima_Denunciado '!D32/'Relación Víctima_Denunciado '!$L32</f>
        <v>8.8888888888888892E-2</v>
      </c>
      <c r="E32" s="64">
        <f>'Relación Víctima_Denunciado '!E32/'Relación Víctima_Denunciado '!$L32</f>
        <v>0.35555555555555557</v>
      </c>
      <c r="F32" s="64">
        <f>'Relación Víctima_Denunciado '!F32/'Relación Víctima_Denunciado '!$L32</f>
        <v>0.43333333333333335</v>
      </c>
      <c r="G32" s="64">
        <f>IF('Relación Víctima_Denunciado '!$L32=0,"-",'Relación Víctima_Denunciado '!H32/'Relación Víctima_Denunciado '!$L32)</f>
        <v>1.1111111111111112E-2</v>
      </c>
      <c r="H32" s="64">
        <f>IF('Relación Víctima_Denunciado '!$L32=0,"-",'Relación Víctima_Denunciado '!I32/'Relación Víctima_Denunciado '!$L32)</f>
        <v>0</v>
      </c>
      <c r="I32" s="64">
        <f>IF('Relación Víctima_Denunciado '!$L32=0,"-",'Relación Víctima_Denunciado '!J32/'Relación Víctima_Denunciado '!$L32)</f>
        <v>0</v>
      </c>
      <c r="J32" s="64">
        <f>IF('Relación Víctima_Denunciado '!$L32=0,"-",'Relación Víctima_Denunciado '!K32/'Relación Víctima_Denunciado '!$L32)</f>
        <v>1.1111111111111112E-2</v>
      </c>
    </row>
    <row r="33" spans="2:10" ht="20.100000000000001" customHeight="1" thickBot="1" x14ac:dyDescent="0.25">
      <c r="B33" s="4" t="s">
        <v>219</v>
      </c>
      <c r="C33" s="64">
        <f>'Relación Víctima_Denunciado '!C33/'Relación Víctima_Denunciado '!$L33</f>
        <v>0.25</v>
      </c>
      <c r="D33" s="64">
        <f>'Relación Víctima_Denunciado '!D33/'Relación Víctima_Denunciado '!$L33</f>
        <v>4.1666666666666664E-2</v>
      </c>
      <c r="E33" s="64">
        <f>'Relación Víctima_Denunciado '!E33/'Relación Víctima_Denunciado '!$L33</f>
        <v>0.42708333333333331</v>
      </c>
      <c r="F33" s="64">
        <f>'Relación Víctima_Denunciado '!F33/'Relación Víctima_Denunciado '!$L33</f>
        <v>0.28125</v>
      </c>
      <c r="G33" s="64">
        <f>IF('Relación Víctima_Denunciado '!$L33=0,"-",'Relación Víctima_Denunciado '!H33/'Relación Víctima_Denunciado '!$L33)</f>
        <v>0</v>
      </c>
      <c r="H33" s="64">
        <f>IF('Relación Víctima_Denunciado '!$L33=0,"-",'Relación Víctima_Denunciado '!I33/'Relación Víctima_Denunciado '!$L33)</f>
        <v>0</v>
      </c>
      <c r="I33" s="64">
        <f>IF('Relación Víctima_Denunciado '!$L33=0,"-",'Relación Víctima_Denunciado '!J33/'Relación Víctima_Denunciado '!$L33)</f>
        <v>0</v>
      </c>
      <c r="J33" s="64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220</v>
      </c>
      <c r="C34" s="64">
        <f>'Relación Víctima_Denunciado '!C34/'Relación Víctima_Denunciado '!$L34</f>
        <v>0.11936936936936937</v>
      </c>
      <c r="D34" s="64">
        <f>'Relación Víctima_Denunciado '!D34/'Relación Víctima_Denunciado '!$L34</f>
        <v>0.18243243243243243</v>
      </c>
      <c r="E34" s="64">
        <f>'Relación Víctima_Denunciado '!E34/'Relación Víctima_Denunciado '!$L34</f>
        <v>0.29054054054054052</v>
      </c>
      <c r="F34" s="64">
        <f>'Relación Víctima_Denunciado '!F34/'Relación Víctima_Denunciado '!$L34</f>
        <v>0.40765765765765766</v>
      </c>
      <c r="G34" s="64">
        <f>IF('Relación Víctima_Denunciado '!$L34=0,"-",'Relación Víctima_Denunciado '!H34/'Relación Víctima_Denunciado '!$L34)</f>
        <v>0</v>
      </c>
      <c r="H34" s="64">
        <f>IF('Relación Víctima_Denunciado '!$L34=0,"-",'Relación Víctima_Denunciado '!I34/'Relación Víctima_Denunciado '!$L34)</f>
        <v>0</v>
      </c>
      <c r="I34" s="64">
        <f>IF('Relación Víctima_Denunciado '!$L34=0,"-",'Relación Víctima_Denunciado '!J34/'Relación Víctima_Denunciado '!$L34)</f>
        <v>0</v>
      </c>
      <c r="J34" s="64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221</v>
      </c>
      <c r="C35" s="64">
        <f>'Relación Víctima_Denunciado '!C35/'Relación Víctima_Denunciado '!$L35</f>
        <v>0.13253012048192772</v>
      </c>
      <c r="D35" s="64">
        <f>'Relación Víctima_Denunciado '!D35/'Relación Víctima_Denunciado '!$L35</f>
        <v>0.12048192771084337</v>
      </c>
      <c r="E35" s="64">
        <f>'Relación Víctima_Denunciado '!E35/'Relación Víctima_Denunciado '!$L35</f>
        <v>0.19879518072289157</v>
      </c>
      <c r="F35" s="64">
        <f>'Relación Víctima_Denunciado '!F35/'Relación Víctima_Denunciado '!$L35</f>
        <v>0.54819277108433739</v>
      </c>
      <c r="G35" s="64">
        <f>IF('Relación Víctima_Denunciado '!$L35=0,"-",'Relación Víctima_Denunciado '!H35/'Relación Víctima_Denunciado '!$L35)</f>
        <v>0</v>
      </c>
      <c r="H35" s="64">
        <f>IF('Relación Víctima_Denunciado '!$L35=0,"-",'Relación Víctima_Denunciado '!I35/'Relación Víctima_Denunciado '!$L35)</f>
        <v>0</v>
      </c>
      <c r="I35" s="64">
        <f>IF('Relación Víctima_Denunciado '!$L35=0,"-",'Relación Víctima_Denunciado '!J35/'Relación Víctima_Denunciado '!$L35)</f>
        <v>0</v>
      </c>
      <c r="J35" s="64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222</v>
      </c>
      <c r="C36" s="64">
        <f>'Relación Víctima_Denunciado '!C36/'Relación Víctima_Denunciado '!$L36</f>
        <v>0.20744680851063829</v>
      </c>
      <c r="D36" s="64">
        <f>'Relación Víctima_Denunciado '!D36/'Relación Víctima_Denunciado '!$L36</f>
        <v>8.5106382978723402E-2</v>
      </c>
      <c r="E36" s="64">
        <f>'Relación Víctima_Denunciado '!E36/'Relación Víctima_Denunciado '!$L36</f>
        <v>0.30319148936170215</v>
      </c>
      <c r="F36" s="64">
        <f>'Relación Víctima_Denunciado '!F36/'Relación Víctima_Denunciado '!$L36</f>
        <v>0.40425531914893614</v>
      </c>
      <c r="G36" s="64">
        <f>IF('Relación Víctima_Denunciado '!$L36=0,"-",'Relación Víctima_Denunciado '!H36/'Relación Víctima_Denunciado '!$L36)</f>
        <v>0</v>
      </c>
      <c r="H36" s="64">
        <f>IF('Relación Víctima_Denunciado '!$L36=0,"-",'Relación Víctima_Denunciado '!I36/'Relación Víctima_Denunciado '!$L36)</f>
        <v>0</v>
      </c>
      <c r="I36" s="64">
        <f>IF('Relación Víctima_Denunciado '!$L36=0,"-",'Relación Víctima_Denunciado '!J36/'Relación Víctima_Denunciado '!$L36)</f>
        <v>0</v>
      </c>
      <c r="J36" s="64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223</v>
      </c>
      <c r="C37" s="64">
        <f>'Relación Víctima_Denunciado '!C37/'Relación Víctima_Denunciado '!$L37</f>
        <v>0.17095588235294118</v>
      </c>
      <c r="D37" s="64">
        <f>'Relación Víctima_Denunciado '!D37/'Relación Víctima_Denunciado '!$L37</f>
        <v>8.639705882352941E-2</v>
      </c>
      <c r="E37" s="64">
        <f>'Relación Víctima_Denunciado '!E37/'Relación Víctima_Denunciado '!$L37</f>
        <v>0.30882352941176472</v>
      </c>
      <c r="F37" s="64">
        <f>'Relación Víctima_Denunciado '!F37/'Relación Víctima_Denunciado '!$L37</f>
        <v>0.43382352941176472</v>
      </c>
      <c r="G37" s="64">
        <f>IF('Relación Víctima_Denunciado '!$L37=0,"-",'Relación Víctima_Denunciado '!H37/'Relación Víctima_Denunciado '!$L37)</f>
        <v>0</v>
      </c>
      <c r="H37" s="64">
        <f>IF('Relación Víctima_Denunciado '!$L37=0,"-",'Relación Víctima_Denunciado '!I37/'Relación Víctima_Denunciado '!$L37)</f>
        <v>0</v>
      </c>
      <c r="I37" s="64">
        <f>IF('Relación Víctima_Denunciado '!$L37=0,"-",'Relación Víctima_Denunciado '!J37/'Relación Víctima_Denunciado '!$L37)</f>
        <v>0</v>
      </c>
      <c r="J37" s="64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224</v>
      </c>
      <c r="C38" s="64">
        <f>'Relación Víctima_Denunciado '!C38/'Relación Víctima_Denunciado '!$L38</f>
        <v>0.21621621621621623</v>
      </c>
      <c r="D38" s="64">
        <f>'Relación Víctima_Denunciado '!D38/'Relación Víctima_Denunciado '!$L38</f>
        <v>0.10810810810810811</v>
      </c>
      <c r="E38" s="64">
        <f>'Relación Víctima_Denunciado '!E38/'Relación Víctima_Denunciado '!$L38</f>
        <v>0.43243243243243246</v>
      </c>
      <c r="F38" s="64">
        <f>'Relación Víctima_Denunciado '!F38/'Relación Víctima_Denunciado '!$L38</f>
        <v>0.24324324324324326</v>
      </c>
      <c r="G38" s="64">
        <f>IF('Relación Víctima_Denunciado '!$L38=0,"-",'Relación Víctima_Denunciado '!H38/'Relación Víctima_Denunciado '!$L38)</f>
        <v>0</v>
      </c>
      <c r="H38" s="64">
        <f>IF('Relación Víctima_Denunciado '!$L38=0,"-",'Relación Víctima_Denunciado '!I38/'Relación Víctima_Denunciado '!$L38)</f>
        <v>0</v>
      </c>
      <c r="I38" s="64">
        <f>IF('Relación Víctima_Denunciado '!$L38=0,"-",'Relación Víctima_Denunciado '!J38/'Relación Víctima_Denunciado '!$L38)</f>
        <v>0</v>
      </c>
      <c r="J38" s="64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225</v>
      </c>
      <c r="C39" s="64">
        <f>'Relación Víctima_Denunciado '!C39/'Relación Víctima_Denunciado '!$L39</f>
        <v>0.16334661354581673</v>
      </c>
      <c r="D39" s="64">
        <f>'Relación Víctima_Denunciado '!D39/'Relación Víctima_Denunciado '!$L39</f>
        <v>5.1792828685258967E-2</v>
      </c>
      <c r="E39" s="64">
        <f>'Relación Víctima_Denunciado '!E39/'Relación Víctima_Denunciado '!$L39</f>
        <v>0.37450199203187251</v>
      </c>
      <c r="F39" s="64">
        <f>'Relación Víctima_Denunciado '!F39/'Relación Víctima_Denunciado '!$L39</f>
        <v>0.41035856573705182</v>
      </c>
      <c r="G39" s="64">
        <f>IF('Relación Víctima_Denunciado '!$L39=0,"-",'Relación Víctima_Denunciado '!H39/'Relación Víctima_Denunciado '!$L39)</f>
        <v>0</v>
      </c>
      <c r="H39" s="64">
        <f>IF('Relación Víctima_Denunciado '!$L39=0,"-",'Relación Víctima_Denunciado '!I39/'Relación Víctima_Denunciado '!$L39)</f>
        <v>0</v>
      </c>
      <c r="I39" s="64">
        <f>IF('Relación Víctima_Denunciado '!$L39=0,"-",'Relación Víctima_Denunciado '!J39/'Relación Víctima_Denunciado '!$L39)</f>
        <v>0</v>
      </c>
      <c r="J39" s="64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226</v>
      </c>
      <c r="C40" s="64">
        <f>'Relación Víctima_Denunciado '!C40/'Relación Víctima_Denunciado '!$L40</f>
        <v>0.1967930029154519</v>
      </c>
      <c r="D40" s="64">
        <f>'Relación Víctima_Denunciado '!D40/'Relación Víctima_Denunciado '!$L40</f>
        <v>9.6209912536443148E-2</v>
      </c>
      <c r="E40" s="64">
        <f>'Relación Víctima_Denunciado '!E40/'Relación Víctima_Denunciado '!$L40</f>
        <v>0.27988338192419826</v>
      </c>
      <c r="F40" s="64">
        <f>'Relación Víctima_Denunciado '!F40/'Relación Víctima_Denunciado '!$L40</f>
        <v>0.42565597667638483</v>
      </c>
      <c r="G40" s="64">
        <f>IF('Relación Víctima_Denunciado '!$L40=0,"-",'Relación Víctima_Denunciado '!H40/'Relación Víctima_Denunciado '!$L40)</f>
        <v>0</v>
      </c>
      <c r="H40" s="64">
        <f>IF('Relación Víctima_Denunciado '!$L40=0,"-",'Relación Víctima_Denunciado '!I40/'Relación Víctima_Denunciado '!$L40)</f>
        <v>0</v>
      </c>
      <c r="I40" s="64">
        <f>IF('Relación Víctima_Denunciado '!$L40=0,"-",'Relación Víctima_Denunciado '!J40/'Relación Víctima_Denunciado '!$L40)</f>
        <v>0</v>
      </c>
      <c r="J40" s="64">
        <f>IF('Relación Víctima_Denunciado '!$L40=0,"-",'Relación Víctima_Denunciado '!K40/'Relación Víctima_Denunciado '!$L40)</f>
        <v>1.4577259475218659E-3</v>
      </c>
    </row>
    <row r="41" spans="2:10" ht="20.100000000000001" customHeight="1" thickBot="1" x14ac:dyDescent="0.25">
      <c r="B41" s="4" t="s">
        <v>227</v>
      </c>
      <c r="C41" s="64">
        <f>'Relación Víctima_Denunciado '!C41/'Relación Víctima_Denunciado '!$L41</f>
        <v>0.16690997566909976</v>
      </c>
      <c r="D41" s="64">
        <f>'Relación Víctima_Denunciado '!D41/'Relación Víctima_Denunciado '!$L41</f>
        <v>0.11240875912408758</v>
      </c>
      <c r="E41" s="64">
        <f>'Relación Víctima_Denunciado '!E41/'Relación Víctima_Denunciado '!$L41</f>
        <v>0.29756690997566909</v>
      </c>
      <c r="F41" s="64">
        <f>'Relación Víctima_Denunciado '!F41/'Relación Víctima_Denunciado '!$L41</f>
        <v>0.42068126520681265</v>
      </c>
      <c r="G41" s="64">
        <f>IF('Relación Víctima_Denunciado '!$L41=0,"-",'Relación Víctima_Denunciado '!H41/'Relación Víctima_Denunciado '!$L41)</f>
        <v>1.9464720194647203E-3</v>
      </c>
      <c r="H41" s="64">
        <f>IF('Relación Víctima_Denunciado '!$L41=0,"-",'Relación Víctima_Denunciado '!I41/'Relación Víctima_Denunciado '!$L41)</f>
        <v>0</v>
      </c>
      <c r="I41" s="64">
        <f>IF('Relación Víctima_Denunciado '!$L41=0,"-",'Relación Víctima_Denunciado '!J41/'Relación Víctima_Denunciado '!$L41)</f>
        <v>0</v>
      </c>
      <c r="J41" s="64">
        <f>IF('Relación Víctima_Denunciado '!$L41=0,"-",'Relación Víctima_Denunciado '!K41/'Relación Víctima_Denunciado '!$L41)</f>
        <v>4.8661800486618007E-4</v>
      </c>
    </row>
    <row r="42" spans="2:10" ht="20.100000000000001" customHeight="1" thickBot="1" x14ac:dyDescent="0.25">
      <c r="B42" s="4" t="s">
        <v>228</v>
      </c>
      <c r="C42" s="64">
        <f>'Relación Víctima_Denunciado '!C42/'Relación Víctima_Denunciado '!$L42</f>
        <v>0.22395023328149299</v>
      </c>
      <c r="D42" s="64">
        <f>'Relación Víctima_Denunciado '!D42/'Relación Víctima_Denunciado '!$L42</f>
        <v>0.13063763608087092</v>
      </c>
      <c r="E42" s="64">
        <f>'Relación Víctima_Denunciado '!E42/'Relación Víctima_Denunciado '!$L42</f>
        <v>0.27216174183514774</v>
      </c>
      <c r="F42" s="64">
        <f>'Relación Víctima_Denunciado '!F42/'Relación Víctima_Denunciado '!$L42</f>
        <v>0.37169517884914466</v>
      </c>
      <c r="G42" s="64">
        <f>IF('Relación Víctima_Denunciado '!$L42=0,"-",'Relación Víctima_Denunciado '!H42/'Relación Víctima_Denunciado '!$L42)</f>
        <v>1.5552099533437014E-3</v>
      </c>
      <c r="H42" s="64">
        <f>IF('Relación Víctima_Denunciado '!$L42=0,"-",'Relación Víctima_Denunciado '!I42/'Relación Víctima_Denunciado '!$L42)</f>
        <v>0</v>
      </c>
      <c r="I42" s="64">
        <f>IF('Relación Víctima_Denunciado '!$L42=0,"-",'Relación Víctima_Denunciado '!J42/'Relación Víctima_Denunciado '!$L42)</f>
        <v>0</v>
      </c>
      <c r="J42" s="64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229</v>
      </c>
      <c r="C43" s="64">
        <f>'Relación Víctima_Denunciado '!C43/'Relación Víctima_Denunciado '!$L43</f>
        <v>0.21807465618860511</v>
      </c>
      <c r="D43" s="64">
        <f>'Relación Víctima_Denunciado '!D43/'Relación Víctima_Denunciado '!$L43</f>
        <v>0.11984282907662082</v>
      </c>
      <c r="E43" s="64">
        <f>'Relación Víctima_Denunciado '!E43/'Relación Víctima_Denunciado '!$L43</f>
        <v>0.25736738703339884</v>
      </c>
      <c r="F43" s="64">
        <f>'Relación Víctima_Denunciado '!F43/'Relación Víctima_Denunciado '!$L43</f>
        <v>0.38310412573673869</v>
      </c>
      <c r="G43" s="64">
        <f>IF('Relación Víctima_Denunciado '!$L43=0,"-",'Relación Víctima_Denunciado '!H43/'Relación Víctima_Denunciado '!$L43)</f>
        <v>1.9646365422396856E-2</v>
      </c>
      <c r="H43" s="64">
        <f>IF('Relación Víctima_Denunciado '!$L43=0,"-",'Relación Víctima_Denunciado '!I43/'Relación Víctima_Denunciado '!$L43)</f>
        <v>1.9646365422396855E-3</v>
      </c>
      <c r="I43" s="64">
        <f>IF('Relación Víctima_Denunciado '!$L43=0,"-",'Relación Víctima_Denunciado '!J43/'Relación Víctima_Denunciado '!$L43)</f>
        <v>0</v>
      </c>
      <c r="J43" s="64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230</v>
      </c>
      <c r="C44" s="64">
        <f>'Relación Víctima_Denunciado '!C44/'Relación Víctima_Denunciado '!$L44</f>
        <v>0.11712846347607053</v>
      </c>
      <c r="D44" s="64">
        <f>'Relación Víctima_Denunciado '!D44/'Relación Víctima_Denunciado '!$L44</f>
        <v>8.6901763224181361E-2</v>
      </c>
      <c r="E44" s="64">
        <f>'Relación Víctima_Denunciado '!E44/'Relación Víctima_Denunciado '!$L44</f>
        <v>0.38287153652392947</v>
      </c>
      <c r="F44" s="64">
        <f>'Relación Víctima_Denunciado '!F44/'Relación Víctima_Denunciado '!$L44</f>
        <v>0.41309823677581864</v>
      </c>
      <c r="G44" s="64">
        <f>IF('Relación Víctima_Denunciado '!$L44=0,"-",'Relación Víctima_Denunciado '!H44/'Relación Víctima_Denunciado '!$L44)</f>
        <v>0</v>
      </c>
      <c r="H44" s="64">
        <f>IF('Relación Víctima_Denunciado '!$L44=0,"-",'Relación Víctima_Denunciado '!I44/'Relación Víctima_Denunciado '!$L44)</f>
        <v>0</v>
      </c>
      <c r="I44" s="64">
        <f>IF('Relación Víctima_Denunciado '!$L44=0,"-",'Relación Víctima_Denunciado '!J44/'Relación Víctima_Denunciado '!$L44)</f>
        <v>0</v>
      </c>
      <c r="J44" s="64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231</v>
      </c>
      <c r="C45" s="64">
        <f>'Relación Víctima_Denunciado '!C45/'Relación Víctima_Denunciado '!$L45</f>
        <v>0.13381995133819952</v>
      </c>
      <c r="D45" s="64">
        <f>'Relación Víctima_Denunciado '!D45/'Relación Víctima_Denunciado '!$L45</f>
        <v>0.14760746147607462</v>
      </c>
      <c r="E45" s="64">
        <f>'Relación Víctima_Denunciado '!E45/'Relación Víctima_Denunciado '!$L45</f>
        <v>0.32400648824006489</v>
      </c>
      <c r="F45" s="64">
        <f>'Relación Víctima_Denunciado '!F45/'Relación Víctima_Denunciado '!$L45</f>
        <v>0.39172749391727496</v>
      </c>
      <c r="G45" s="64">
        <f>IF('Relación Víctima_Denunciado '!$L45=0,"-",'Relación Víctima_Denunciado '!H45/'Relación Víctima_Denunciado '!$L45)</f>
        <v>1.2165450121654502E-3</v>
      </c>
      <c r="H45" s="64">
        <f>IF('Relación Víctima_Denunciado '!$L45=0,"-",'Relación Víctima_Denunciado '!I45/'Relación Víctima_Denunciado '!$L45)</f>
        <v>4.0551500405515005E-4</v>
      </c>
      <c r="I45" s="64">
        <f>IF('Relación Víctima_Denunciado '!$L45=0,"-",'Relación Víctima_Denunciado '!J45/'Relación Víctima_Denunciado '!$L45)</f>
        <v>1.2165450121654502E-3</v>
      </c>
      <c r="J45" s="64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232</v>
      </c>
      <c r="C46" s="64">
        <f>'Relación Víctima_Denunciado '!C46/'Relación Víctima_Denunciado '!$L46</f>
        <v>0.12079207920792079</v>
      </c>
      <c r="D46" s="64">
        <f>'Relación Víctima_Denunciado '!D46/'Relación Víctima_Denunciado '!$L46</f>
        <v>0.10693069306930693</v>
      </c>
      <c r="E46" s="64">
        <f>'Relación Víctima_Denunciado '!E46/'Relación Víctima_Denunciado '!$L46</f>
        <v>0.28514851485148512</v>
      </c>
      <c r="F46" s="64">
        <f>'Relación Víctima_Denunciado '!F46/'Relación Víctima_Denunciado '!$L46</f>
        <v>0.48316831683168315</v>
      </c>
      <c r="G46" s="64">
        <f>IF('Relación Víctima_Denunciado '!$L46=0,"-",'Relación Víctima_Denunciado '!H46/'Relación Víctima_Denunciado '!$L46)</f>
        <v>0</v>
      </c>
      <c r="H46" s="64">
        <f>IF('Relación Víctima_Denunciado '!$L46=0,"-",'Relación Víctima_Denunciado '!I46/'Relación Víctima_Denunciado '!$L46)</f>
        <v>0</v>
      </c>
      <c r="I46" s="64">
        <f>IF('Relación Víctima_Denunciado '!$L46=0,"-",'Relación Víctima_Denunciado '!J46/'Relación Víctima_Denunciado '!$L46)</f>
        <v>0</v>
      </c>
      <c r="J46" s="64">
        <f>IF('Relación Víctima_Denunciado '!$L46=0,"-",'Relación Víctima_Denunciado '!K46/'Relación Víctima_Denunciado '!$L46)</f>
        <v>3.9603960396039604E-3</v>
      </c>
    </row>
    <row r="47" spans="2:10" ht="20.100000000000001" customHeight="1" thickBot="1" x14ac:dyDescent="0.25">
      <c r="B47" s="4" t="s">
        <v>233</v>
      </c>
      <c r="C47" s="64">
        <f>'Relación Víctima_Denunciado '!C47/'Relación Víctima_Denunciado '!$L47</f>
        <v>0.13696369636963696</v>
      </c>
      <c r="D47" s="64">
        <f>'Relación Víctima_Denunciado '!D47/'Relación Víctima_Denunciado '!$L47</f>
        <v>6.1056105610561059E-2</v>
      </c>
      <c r="E47" s="64">
        <f>'Relación Víctima_Denunciado '!E47/'Relación Víctima_Denunciado '!$L47</f>
        <v>0.32013201320132012</v>
      </c>
      <c r="F47" s="64">
        <f>'Relación Víctima_Denunciado '!F47/'Relación Víctima_Denunciado '!$L47</f>
        <v>0.47648514851485146</v>
      </c>
      <c r="G47" s="64">
        <f>IF('Relación Víctima_Denunciado '!$L47=0,"-",'Relación Víctima_Denunciado '!H47/'Relación Víctima_Denunciado '!$L47)</f>
        <v>4.5379537953795382E-3</v>
      </c>
      <c r="H47" s="64">
        <f>IF('Relación Víctima_Denunciado '!$L47=0,"-",'Relación Víctima_Denunciado '!I47/'Relación Víctima_Denunciado '!$L47)</f>
        <v>4.1254125412541255E-4</v>
      </c>
      <c r="I47" s="64">
        <f>IF('Relación Víctima_Denunciado '!$L47=0,"-",'Relación Víctima_Denunciado '!J47/'Relación Víctima_Denunciado '!$L47)</f>
        <v>0</v>
      </c>
      <c r="J47" s="64">
        <f>IF('Relación Víctima_Denunciado '!$L47=0,"-",'Relación Víctima_Denunciado '!K47/'Relación Víctima_Denunciado '!$L47)</f>
        <v>4.1254125412541255E-4</v>
      </c>
    </row>
    <row r="48" spans="2:10" ht="20.100000000000001" customHeight="1" thickBot="1" x14ac:dyDescent="0.25">
      <c r="B48" s="4" t="s">
        <v>234</v>
      </c>
      <c r="C48" s="64">
        <f>'Relación Víctima_Denunciado '!C48/'Relación Víctima_Denunciado '!$L48</f>
        <v>0.18297101449275363</v>
      </c>
      <c r="D48" s="64">
        <f>'Relación Víctima_Denunciado '!D48/'Relación Víctima_Denunciado '!$L48</f>
        <v>0.13224637681159421</v>
      </c>
      <c r="E48" s="64">
        <f>'Relación Víctima_Denunciado '!E48/'Relación Víctima_Denunciado '!$L48</f>
        <v>0.29710144927536231</v>
      </c>
      <c r="F48" s="64">
        <f>'Relación Víctima_Denunciado '!F48/'Relación Víctima_Denunciado '!$L48</f>
        <v>0.38768115942028986</v>
      </c>
      <c r="G48" s="64">
        <f>IF('Relación Víctima_Denunciado '!$L48=0,"-",'Relación Víctima_Denunciado '!H48/'Relación Víctima_Denunciado '!$L48)</f>
        <v>0</v>
      </c>
      <c r="H48" s="64">
        <f>IF('Relación Víctima_Denunciado '!$L48=0,"-",'Relación Víctima_Denunciado '!I48/'Relación Víctima_Denunciado '!$L48)</f>
        <v>0</v>
      </c>
      <c r="I48" s="64">
        <f>IF('Relación Víctima_Denunciado '!$L48=0,"-",'Relación Víctima_Denunciado '!J48/'Relación Víctima_Denunciado '!$L48)</f>
        <v>0</v>
      </c>
      <c r="J48" s="64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235</v>
      </c>
      <c r="C49" s="64">
        <f>'Relación Víctima_Denunciado '!C49/'Relación Víctima_Denunciado '!$L49</f>
        <v>0.16666666666666666</v>
      </c>
      <c r="D49" s="64">
        <f>'Relación Víctima_Denunciado '!D49/'Relación Víctima_Denunciado '!$L49</f>
        <v>9.166666666666666E-2</v>
      </c>
      <c r="E49" s="64">
        <f>'Relación Víctima_Denunciado '!E49/'Relación Víctima_Denunciado '!$L49</f>
        <v>0.32083333333333336</v>
      </c>
      <c r="F49" s="64">
        <f>'Relación Víctima_Denunciado '!F49/'Relación Víctima_Denunciado '!$L49</f>
        <v>0.42083333333333334</v>
      </c>
      <c r="G49" s="64">
        <f>IF('Relación Víctima_Denunciado '!$L49=0,"-",'Relación Víctima_Denunciado '!H49/'Relación Víctima_Denunciado '!$L49)</f>
        <v>0</v>
      </c>
      <c r="H49" s="64">
        <f>IF('Relación Víctima_Denunciado '!$L49=0,"-",'Relación Víctima_Denunciado '!I49/'Relación Víctima_Denunciado '!$L49)</f>
        <v>0</v>
      </c>
      <c r="I49" s="64">
        <f>IF('Relación Víctima_Denunciado '!$L49=0,"-",'Relación Víctima_Denunciado '!J49/'Relación Víctima_Denunciado '!$L49)</f>
        <v>0</v>
      </c>
      <c r="J49" s="64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236</v>
      </c>
      <c r="C50" s="64">
        <f>'Relación Víctima_Denunciado '!C50/'Relación Víctima_Denunciado '!$L50</f>
        <v>0.17983963344788087</v>
      </c>
      <c r="D50" s="64">
        <f>'Relación Víctima_Denunciado '!D50/'Relación Víctima_Denunciado '!$L50</f>
        <v>6.9873997709049257E-2</v>
      </c>
      <c r="E50" s="64">
        <f>'Relación Víctima_Denunciado '!E50/'Relación Víctima_Denunciado '!$L50</f>
        <v>0.3356242840778923</v>
      </c>
      <c r="F50" s="64">
        <f>'Relación Víctima_Denunciado '!F50/'Relación Víctima_Denunciado '!$L50</f>
        <v>0.35624284077892326</v>
      </c>
      <c r="G50" s="64">
        <f>IF('Relación Víctima_Denunciado '!$L50=0,"-",'Relación Víctima_Denunciado '!H50/'Relación Víctima_Denunciado '!$L50)</f>
        <v>2.9782359679266894E-2</v>
      </c>
      <c r="H50" s="64">
        <f>IF('Relación Víctima_Denunciado '!$L50=0,"-",'Relación Víctima_Denunciado '!I50/'Relación Víctima_Denunciado '!$L50)</f>
        <v>8.0183276059564712E-3</v>
      </c>
      <c r="I50" s="64">
        <f>IF('Relación Víctima_Denunciado '!$L50=0,"-",'Relación Víctima_Denunciado '!J50/'Relación Víctima_Denunciado '!$L50)</f>
        <v>1.1454753722794959E-2</v>
      </c>
      <c r="J50" s="64">
        <f>IF('Relación Víctima_Denunciado '!$L50=0,"-",'Relación Víctima_Denunciado '!K50/'Relación Víctima_Denunciado '!$L50)</f>
        <v>9.1638029782359683E-3</v>
      </c>
    </row>
    <row r="51" spans="2:10" ht="20.100000000000001" customHeight="1" thickBot="1" x14ac:dyDescent="0.25">
      <c r="B51" s="4" t="s">
        <v>237</v>
      </c>
      <c r="C51" s="64">
        <f>'Relación Víctima_Denunciado '!C51/'Relación Víctima_Denunciado '!$L51</f>
        <v>0.17004048582995951</v>
      </c>
      <c r="D51" s="64">
        <f>'Relación Víctima_Denunciado '!D51/'Relación Víctima_Denunciado '!$L51</f>
        <v>8.5020242914979755E-2</v>
      </c>
      <c r="E51" s="64">
        <f>'Relación Víctima_Denunciado '!E51/'Relación Víctima_Denunciado '!$L51</f>
        <v>0.46558704453441296</v>
      </c>
      <c r="F51" s="64">
        <f>'Relación Víctima_Denunciado '!F51/'Relación Víctima_Denunciado '!$L51</f>
        <v>0.2793522267206478</v>
      </c>
      <c r="G51" s="64">
        <f>IF('Relación Víctima_Denunciado '!$L51=0,"-",'Relación Víctima_Denunciado '!H51/'Relación Víctima_Denunciado '!$L51)</f>
        <v>0</v>
      </c>
      <c r="H51" s="64">
        <f>IF('Relación Víctima_Denunciado '!$L51=0,"-",'Relación Víctima_Denunciado '!I51/'Relación Víctima_Denunciado '!$L51)</f>
        <v>0</v>
      </c>
      <c r="I51" s="64">
        <f>IF('Relación Víctima_Denunciado '!$L51=0,"-",'Relación Víctima_Denunciado '!J51/'Relación Víctima_Denunciado '!$L51)</f>
        <v>0</v>
      </c>
      <c r="J51" s="64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238</v>
      </c>
      <c r="C52" s="64">
        <f>'Relación Víctima_Denunciado '!C52/'Relación Víctima_Denunciado '!$L52</f>
        <v>0.16203703703703703</v>
      </c>
      <c r="D52" s="64">
        <f>'Relación Víctima_Denunciado '!D52/'Relación Víctima_Denunciado '!$L52</f>
        <v>0.125</v>
      </c>
      <c r="E52" s="64">
        <f>'Relación Víctima_Denunciado '!E52/'Relación Víctima_Denunciado '!$L52</f>
        <v>0.29629629629629628</v>
      </c>
      <c r="F52" s="64">
        <f>'Relación Víctima_Denunciado '!F52/'Relación Víctima_Denunciado '!$L52</f>
        <v>0.38425925925925924</v>
      </c>
      <c r="G52" s="64">
        <f>IF('Relación Víctima_Denunciado '!$L52=0,"-",'Relación Víctima_Denunciado '!H52/'Relación Víctima_Denunciado '!$L52)</f>
        <v>0</v>
      </c>
      <c r="H52" s="64">
        <f>IF('Relación Víctima_Denunciado '!$L52=0,"-",'Relación Víctima_Denunciado '!I52/'Relación Víctima_Denunciado '!$L52)</f>
        <v>0</v>
      </c>
      <c r="I52" s="64">
        <f>IF('Relación Víctima_Denunciado '!$L52=0,"-",'Relación Víctima_Denunciado '!J52/'Relación Víctima_Denunciado '!$L52)</f>
        <v>0</v>
      </c>
      <c r="J52" s="64">
        <f>IF('Relación Víctima_Denunciado '!$L52=0,"-",'Relación Víctima_Denunciado '!K52/'Relación Víctima_Denunciado '!$L52)</f>
        <v>3.2407407407407406E-2</v>
      </c>
    </row>
    <row r="53" spans="2:10" ht="20.100000000000001" customHeight="1" thickBot="1" x14ac:dyDescent="0.25">
      <c r="B53" s="4" t="s">
        <v>239</v>
      </c>
      <c r="C53" s="64">
        <f>'Relación Víctima_Denunciado '!C53/'Relación Víctima_Denunciado '!$L53</f>
        <v>0.1875</v>
      </c>
      <c r="D53" s="64">
        <f>'Relación Víctima_Denunciado '!D53/'Relación Víctima_Denunciado '!$L53</f>
        <v>0.17530487804878048</v>
      </c>
      <c r="E53" s="64">
        <f>'Relación Víctima_Denunciado '!E53/'Relación Víctima_Denunciado '!$L53</f>
        <v>0.28506097560975607</v>
      </c>
      <c r="F53" s="64">
        <f>'Relación Víctima_Denunciado '!F53/'Relación Víctima_Denunciado '!$L53</f>
        <v>0.34298780487804881</v>
      </c>
      <c r="G53" s="64">
        <f>IF('Relación Víctima_Denunciado '!$L53=0,"-",'Relación Víctima_Denunciado '!H53/'Relación Víctima_Denunciado '!$L53)</f>
        <v>9.1463414634146336E-3</v>
      </c>
      <c r="H53" s="64">
        <f>IF('Relación Víctima_Denunciado '!$L53=0,"-",'Relación Víctima_Denunciado '!I53/'Relación Víctima_Denunciado '!$L53)</f>
        <v>0</v>
      </c>
      <c r="I53" s="64">
        <f>IF('Relación Víctima_Denunciado '!$L53=0,"-",'Relación Víctima_Denunciado '!J53/'Relación Víctima_Denunciado '!$L53)</f>
        <v>0</v>
      </c>
      <c r="J53" s="64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240</v>
      </c>
      <c r="C54" s="64">
        <f>'Relación Víctima_Denunciado '!C54/'Relación Víctima_Denunciado '!$L54</f>
        <v>0.12915188648822962</v>
      </c>
      <c r="D54" s="64">
        <f>'Relación Víctima_Denunciado '!D54/'Relación Víctima_Denunciado '!$L54</f>
        <v>0.11044824250241858</v>
      </c>
      <c r="E54" s="64">
        <f>'Relación Víctima_Denunciado '!E54/'Relación Víctima_Denunciado '!$L54</f>
        <v>0.33650435343437601</v>
      </c>
      <c r="F54" s="64">
        <f>'Relación Víctima_Denunciado '!F54/'Relación Víctima_Denunciado '!$L54</f>
        <v>0.42325056433408575</v>
      </c>
      <c r="G54" s="64">
        <f>IF('Relación Víctima_Denunciado '!$L54=0,"-",'Relación Víctima_Denunciado '!H54/'Relación Víctima_Denunciado '!$L54)</f>
        <v>6.4495324089003543E-4</v>
      </c>
      <c r="H54" s="64">
        <f>IF('Relación Víctima_Denunciado '!$L54=0,"-",'Relación Víctima_Denunciado '!I54/'Relación Víctima_Denunciado '!$L54)</f>
        <v>0</v>
      </c>
      <c r="I54" s="64">
        <f>IF('Relación Víctima_Denunciado '!$L54=0,"-",'Relación Víctima_Denunciado '!J54/'Relación Víctima_Denunciado '!$L54)</f>
        <v>0</v>
      </c>
      <c r="J54" s="64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241</v>
      </c>
      <c r="C55" s="64">
        <f>'Relación Víctima_Denunciado '!C55/'Relación Víctima_Denunciado '!$L55</f>
        <v>0.16761363636363635</v>
      </c>
      <c r="D55" s="64">
        <f>'Relación Víctima_Denunciado '!D55/'Relación Víctima_Denunciado '!$L55</f>
        <v>9.3181818181818185E-2</v>
      </c>
      <c r="E55" s="64">
        <f>'Relación Víctima_Denunciado '!E55/'Relación Víctima_Denunciado '!$L55</f>
        <v>0.31761363636363638</v>
      </c>
      <c r="F55" s="64">
        <f>'Relación Víctima_Denunciado '!F55/'Relación Víctima_Denunciado '!$L55</f>
        <v>0.40113636363636362</v>
      </c>
      <c r="G55" s="64">
        <f>IF('Relación Víctima_Denunciado '!$L55=0,"-",'Relación Víctima_Denunciado '!H55/'Relación Víctima_Denunciado '!$L55)</f>
        <v>1.1363636363636363E-3</v>
      </c>
      <c r="H55" s="64">
        <f>IF('Relación Víctima_Denunciado '!$L55=0,"-",'Relación Víctima_Denunciado '!I55/'Relación Víctima_Denunciado '!$L55)</f>
        <v>1.7045454545454545E-3</v>
      </c>
      <c r="I55" s="64">
        <f>IF('Relación Víctima_Denunciado '!$L55=0,"-",'Relación Víctima_Denunciado '!J55/'Relación Víctima_Denunciado '!$L55)</f>
        <v>8.5227272727272721E-3</v>
      </c>
      <c r="J55" s="64">
        <f>IF('Relación Víctima_Denunciado '!$L55=0,"-",'Relación Víctima_Denunciado '!K55/'Relación Víctima_Denunciado '!$L55)</f>
        <v>9.0909090909090905E-3</v>
      </c>
    </row>
    <row r="56" spans="2:10" ht="20.100000000000001" customHeight="1" thickBot="1" x14ac:dyDescent="0.25">
      <c r="B56" s="4" t="s">
        <v>242</v>
      </c>
      <c r="C56" s="64">
        <f>'Relación Víctima_Denunciado '!C56/'Relación Víctima_Denunciado '!$L56</f>
        <v>0.12526096033402923</v>
      </c>
      <c r="D56" s="64">
        <f>'Relación Víctima_Denunciado '!D56/'Relación Víctima_Denunciado '!$L56</f>
        <v>0.12317327766179541</v>
      </c>
      <c r="E56" s="64">
        <f>'Relación Víctima_Denunciado '!E56/'Relación Víctima_Denunciado '!$L56</f>
        <v>0.29227557411273486</v>
      </c>
      <c r="F56" s="64">
        <f>'Relación Víctima_Denunciado '!F56/'Relación Víctima_Denunciado '!$L56</f>
        <v>0.45929018789144049</v>
      </c>
      <c r="G56" s="64">
        <f>IF('Relación Víctima_Denunciado '!$L56=0,"-",'Relación Víctima_Denunciado '!H56/'Relación Víctima_Denunciado '!$L56)</f>
        <v>0</v>
      </c>
      <c r="H56" s="64">
        <f>IF('Relación Víctima_Denunciado '!$L56=0,"-",'Relación Víctima_Denunciado '!I56/'Relación Víctima_Denunciado '!$L56)</f>
        <v>0</v>
      </c>
      <c r="I56" s="64">
        <f>IF('Relación Víctima_Denunciado '!$L56=0,"-",'Relación Víctima_Denunciado '!J56/'Relación Víctima_Denunciado '!$L56)</f>
        <v>0</v>
      </c>
      <c r="J56" s="64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243</v>
      </c>
      <c r="C57" s="64">
        <f>'Relación Víctima_Denunciado '!C57/'Relación Víctima_Denunciado '!$L57</f>
        <v>0.20168067226890757</v>
      </c>
      <c r="D57" s="64">
        <f>'Relación Víctima_Denunciado '!D57/'Relación Víctima_Denunciado '!$L57</f>
        <v>0.22689075630252101</v>
      </c>
      <c r="E57" s="64">
        <f>'Relación Víctima_Denunciado '!E57/'Relación Víctima_Denunciado '!$L57</f>
        <v>0.27731092436974791</v>
      </c>
      <c r="F57" s="64">
        <f>'Relación Víctima_Denunciado '!F57/'Relación Víctima_Denunciado '!$L57</f>
        <v>0.2857142857142857</v>
      </c>
      <c r="G57" s="64">
        <f>IF('Relación Víctima_Denunciado '!$L57=0,"-",'Relación Víctima_Denunciado '!H57/'Relación Víctima_Denunciado '!$L57)</f>
        <v>0</v>
      </c>
      <c r="H57" s="64">
        <f>IF('Relación Víctima_Denunciado '!$L57=0,"-",'Relación Víctima_Denunciado '!I57/'Relación Víctima_Denunciado '!$L57)</f>
        <v>0</v>
      </c>
      <c r="I57" s="64">
        <f>IF('Relación Víctima_Denunciado '!$L57=0,"-",'Relación Víctima_Denunciado '!J57/'Relación Víctima_Denunciado '!$L57)</f>
        <v>0</v>
      </c>
      <c r="J57" s="64">
        <f>IF('Relación Víctima_Denunciado '!$L57=0,"-",'Relación Víctima_Denunciado '!K57/'Relación Víctima_Denunciado '!$L57)</f>
        <v>8.4033613445378148E-3</v>
      </c>
    </row>
    <row r="58" spans="2:10" ht="20.100000000000001" customHeight="1" thickBot="1" x14ac:dyDescent="0.25">
      <c r="B58" s="4" t="s">
        <v>269</v>
      </c>
      <c r="C58" s="64">
        <f>'Relación Víctima_Denunciado '!C58/'Relación Víctima_Denunciado '!$L58</f>
        <v>0.21702127659574469</v>
      </c>
      <c r="D58" s="64">
        <f>'Relación Víctima_Denunciado '!D58/'Relación Víctima_Denunciado '!$L58</f>
        <v>0.13617021276595745</v>
      </c>
      <c r="E58" s="64">
        <f>'Relación Víctima_Denunciado '!E58/'Relación Víctima_Denunciado '!$L58</f>
        <v>0.22978723404255319</v>
      </c>
      <c r="F58" s="64">
        <f>'Relación Víctima_Denunciado '!F58/'Relación Víctima_Denunciado '!$L58</f>
        <v>0.36170212765957449</v>
      </c>
      <c r="G58" s="64">
        <f>IF('Relación Víctima_Denunciado '!$L58=0,"-",'Relación Víctima_Denunciado '!H58/'Relación Víctima_Denunciado '!$L58)</f>
        <v>4.2553191489361703E-3</v>
      </c>
      <c r="H58" s="64">
        <f>IF('Relación Víctima_Denunciado '!$L58=0,"-",'Relación Víctima_Denunciado '!I58/'Relación Víctima_Denunciado '!$L58)</f>
        <v>0</v>
      </c>
      <c r="I58" s="64">
        <f>IF('Relación Víctima_Denunciado '!$L58=0,"-",'Relación Víctima_Denunciado '!J58/'Relación Víctima_Denunciado '!$L58)</f>
        <v>0</v>
      </c>
      <c r="J58" s="64">
        <f>IF('Relación Víctima_Denunciado '!$L58=0,"-",'Relación Víctima_Denunciado '!K58/'Relación Víctima_Denunciado '!$L58)</f>
        <v>5.106382978723404E-2</v>
      </c>
    </row>
    <row r="59" spans="2:10" ht="20.100000000000001" customHeight="1" thickBot="1" x14ac:dyDescent="0.25">
      <c r="B59" s="4" t="s">
        <v>245</v>
      </c>
      <c r="C59" s="64">
        <f>'Relación Víctima_Denunciado '!C59/'Relación Víctima_Denunciado '!$L59</f>
        <v>6.3144329896907214E-2</v>
      </c>
      <c r="D59" s="64">
        <f>'Relación Víctima_Denunciado '!D59/'Relación Víctima_Denunciado '!$L59</f>
        <v>4.6391752577319589E-2</v>
      </c>
      <c r="E59" s="64">
        <f>'Relación Víctima_Denunciado '!E59/'Relación Víctima_Denunciado '!$L59</f>
        <v>0.19845360824742267</v>
      </c>
      <c r="F59" s="64">
        <f>'Relación Víctima_Denunciado '!F59/'Relación Víctima_Denunciado '!$L59</f>
        <v>0.6920103092783505</v>
      </c>
      <c r="G59" s="64">
        <f>IF('Relación Víctima_Denunciado '!$L59=0,"-",'Relación Víctima_Denunciado '!H59/'Relación Víctima_Denunciado '!$L59)</f>
        <v>0</v>
      </c>
      <c r="H59" s="64">
        <f>IF('Relación Víctima_Denunciado '!$L59=0,"-",'Relación Víctima_Denunciado '!I59/'Relación Víctima_Denunciado '!$L59)</f>
        <v>0</v>
      </c>
      <c r="I59" s="64">
        <f>IF('Relación Víctima_Denunciado '!$L59=0,"-",'Relación Víctima_Denunciado '!J59/'Relación Víctima_Denunciado '!$L59)</f>
        <v>0</v>
      </c>
      <c r="J59" s="64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246</v>
      </c>
      <c r="C60" s="65">
        <f>'Relación Víctima_Denunciado '!C60/'Relación Víctima_Denunciado '!$L60</f>
        <v>0.27616279069767441</v>
      </c>
      <c r="D60" s="65">
        <f>'Relación Víctima_Denunciado '!D60/'Relación Víctima_Denunciado '!$L60</f>
        <v>0.11337209302325581</v>
      </c>
      <c r="E60" s="65">
        <f>'Relación Víctima_Denunciado '!E60/'Relación Víctima_Denunciado '!$L60</f>
        <v>0.24709302325581395</v>
      </c>
      <c r="F60" s="65">
        <f>'Relación Víctima_Denunciado '!F60/'Relación Víctima_Denunciado '!$L60</f>
        <v>0.34593023255813954</v>
      </c>
      <c r="G60" s="64">
        <f>IF('Relación Víctima_Denunciado '!$L60=0,"-",'Relación Víctima_Denunciado '!H60/'Relación Víctima_Denunciado '!$L60)</f>
        <v>2.9069767441860465E-3</v>
      </c>
      <c r="H60" s="64">
        <f>IF('Relación Víctima_Denunciado '!$L60=0,"-",'Relación Víctima_Denunciado '!I60/'Relación Víctima_Denunciado '!$L60)</f>
        <v>1.4534883720930232E-2</v>
      </c>
      <c r="I60" s="64">
        <f>IF('Relación Víctima_Denunciado '!$L60=0,"-",'Relación Víctima_Denunciado '!J60/'Relación Víctima_Denunciado '!$L60)</f>
        <v>0</v>
      </c>
      <c r="J60" s="64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7" t="s">
        <v>22</v>
      </c>
      <c r="C61" s="32">
        <f>'Relación Víctima_Denunciado '!C61/'Relación Víctima_Denunciado '!$L61</f>
        <v>0.15428344172554156</v>
      </c>
      <c r="D61" s="32">
        <f>'Relación Víctima_Denunciado '!D61/'Relación Víctima_Denunciado '!$L61</f>
        <v>0.11027932438122866</v>
      </c>
      <c r="E61" s="32">
        <f>'Relación Víctima_Denunciado '!E61/'Relación Víctima_Denunciado '!$L61</f>
        <v>0.30597014925373134</v>
      </c>
      <c r="F61" s="32">
        <f>'Relación Víctima_Denunciado '!F61/'Relación Víctima_Denunciado '!$L61</f>
        <v>0.42359519019323444</v>
      </c>
      <c r="G61" s="32">
        <f>IF('Relación Víctima_Denunciado '!$L61=0,"-",'Relación Víctima_Denunciado '!H61/'Relación Víctima_Denunciado '!$L61)</f>
        <v>2.9710382257989052E-3</v>
      </c>
      <c r="H61" s="32">
        <f>IF('Relación Víctima_Denunciado '!$L61=0,"-",'Relación Víctima_Denunciado '!I61/'Relación Víctima_Denunciado '!$L61)</f>
        <v>6.5503204978243582E-4</v>
      </c>
      <c r="I61" s="32">
        <f>IF('Relación Víctima_Denunciado '!$L61=0,"-",'Relación Víctima_Denunciado '!J61/'Relación Víctima_Denunciado '!$L61)</f>
        <v>8.8897206756187713E-4</v>
      </c>
      <c r="J61" s="32">
        <f>IF('Relación Víctima_Denunciado '!$L61=0,"-",'Relación Víctima_Denunciado '!K61/'Relación Víctima_Denunciado '!$L61)</f>
        <v>1.3568521031207597E-3</v>
      </c>
    </row>
    <row r="63" spans="2:10" x14ac:dyDescent="0.2">
      <c r="C63" s="49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0" width="12.875" bestFit="1" customWidth="1"/>
    <col min="21" max="26" width="15" customWidth="1"/>
  </cols>
  <sheetData>
    <row r="9" spans="2:26" ht="48.2" customHeight="1" x14ac:dyDescent="0.2">
      <c r="B9" s="10"/>
      <c r="C9" s="97" t="s">
        <v>126</v>
      </c>
      <c r="D9" s="97" t="s">
        <v>127</v>
      </c>
      <c r="E9" s="97" t="s">
        <v>128</v>
      </c>
      <c r="F9" s="97" t="s">
        <v>293</v>
      </c>
      <c r="G9" s="97" t="s">
        <v>129</v>
      </c>
      <c r="H9" s="97" t="s">
        <v>151</v>
      </c>
      <c r="I9" s="97" t="s">
        <v>130</v>
      </c>
      <c r="J9" s="97" t="s">
        <v>131</v>
      </c>
      <c r="K9" s="98"/>
      <c r="L9" s="98"/>
      <c r="M9" s="97" t="s">
        <v>132</v>
      </c>
      <c r="N9" s="97" t="s">
        <v>133</v>
      </c>
      <c r="O9" s="97" t="s">
        <v>134</v>
      </c>
      <c r="P9" s="98" t="s">
        <v>135</v>
      </c>
      <c r="Q9" s="98" t="s">
        <v>136</v>
      </c>
      <c r="R9" s="97" t="s">
        <v>137</v>
      </c>
      <c r="S9" s="97" t="s">
        <v>138</v>
      </c>
      <c r="T9" s="97" t="s">
        <v>139</v>
      </c>
      <c r="U9" s="97" t="s">
        <v>140</v>
      </c>
      <c r="V9" s="97" t="s">
        <v>141</v>
      </c>
      <c r="W9" s="97" t="s">
        <v>142</v>
      </c>
      <c r="X9" s="97" t="s">
        <v>143</v>
      </c>
      <c r="Y9" s="97" t="s">
        <v>144</v>
      </c>
      <c r="Z9" s="97" t="s">
        <v>145</v>
      </c>
    </row>
    <row r="10" spans="2:26" ht="73.5" customHeight="1" thickBot="1" x14ac:dyDescent="0.25">
      <c r="B10" s="10"/>
      <c r="C10" s="97"/>
      <c r="D10" s="97"/>
      <c r="E10" s="97"/>
      <c r="F10" s="97"/>
      <c r="G10" s="97"/>
      <c r="H10" s="97"/>
      <c r="I10" s="97"/>
      <c r="J10" s="26" t="s">
        <v>146</v>
      </c>
      <c r="K10" s="26" t="s">
        <v>147</v>
      </c>
      <c r="L10" s="26" t="s">
        <v>148</v>
      </c>
      <c r="M10" s="97"/>
      <c r="N10" s="97"/>
      <c r="O10" s="26" t="s">
        <v>35</v>
      </c>
      <c r="P10" s="26" t="s">
        <v>149</v>
      </c>
      <c r="Q10" s="26" t="s">
        <v>150</v>
      </c>
      <c r="R10" s="97"/>
      <c r="S10" s="97"/>
      <c r="T10" s="97"/>
      <c r="U10" s="97"/>
      <c r="V10" s="97"/>
      <c r="W10" s="97"/>
      <c r="X10" s="97"/>
      <c r="Y10" s="97"/>
      <c r="Z10" s="97"/>
    </row>
    <row r="11" spans="2:26" ht="20.100000000000001" customHeight="1" thickBot="1" x14ac:dyDescent="0.25">
      <c r="B11" s="3" t="s">
        <v>197</v>
      </c>
      <c r="C11" s="18">
        <v>4071</v>
      </c>
      <c r="D11" s="18">
        <v>1819</v>
      </c>
      <c r="E11" s="18">
        <v>2252</v>
      </c>
      <c r="F11" s="18">
        <v>0</v>
      </c>
      <c r="G11" s="18">
        <v>4271</v>
      </c>
      <c r="H11" s="18">
        <v>0</v>
      </c>
      <c r="I11" s="18">
        <v>10</v>
      </c>
      <c r="J11" s="18">
        <v>3426</v>
      </c>
      <c r="K11" s="18">
        <v>66</v>
      </c>
      <c r="L11" s="18">
        <v>379</v>
      </c>
      <c r="M11" s="18">
        <v>243</v>
      </c>
      <c r="N11" s="18">
        <v>147</v>
      </c>
      <c r="O11" s="18">
        <v>275</v>
      </c>
      <c r="P11" s="18">
        <v>153</v>
      </c>
      <c r="Q11" s="18">
        <v>122</v>
      </c>
      <c r="R11" s="18">
        <v>753364</v>
      </c>
      <c r="S11" s="18">
        <v>367668</v>
      </c>
      <c r="T11" s="51">
        <f t="shared" ref="T11" si="0">+(G11/R11)*10000</f>
        <v>56.692382433989415</v>
      </c>
      <c r="U11" s="51">
        <f t="shared" ref="U11" si="1">+(G11/S11)*10000</f>
        <v>116.1645832653372</v>
      </c>
      <c r="V11" s="51">
        <f t="shared" ref="V11:V42" si="2">+(C11/S11)*10000</f>
        <v>110.72489311008844</v>
      </c>
      <c r="W11" s="52">
        <f t="shared" ref="W11" si="3">+O11/G11</f>
        <v>6.4387731210489352E-2</v>
      </c>
      <c r="X11" s="52">
        <f t="shared" ref="X11:X42" si="4">O11/C11</f>
        <v>6.7550970277573077E-2</v>
      </c>
      <c r="Y11" s="52">
        <f>'Órdenes y Medidas'!C14/'Denuncias-Renuncias'!G11</f>
        <v>0.24443924139545775</v>
      </c>
      <c r="Z11" s="52">
        <f>'Órdenes y Medidas'!C14/'Denuncias-Renuncias'!C11</f>
        <v>0.25644804716285924</v>
      </c>
    </row>
    <row r="12" spans="2:26" ht="20.100000000000001" customHeight="1" thickBot="1" x14ac:dyDescent="0.25">
      <c r="B12" s="4" t="s">
        <v>198</v>
      </c>
      <c r="C12" s="19">
        <v>5676</v>
      </c>
      <c r="D12" s="19">
        <v>5148</v>
      </c>
      <c r="E12" s="19">
        <v>528</v>
      </c>
      <c r="F12" s="19">
        <v>31</v>
      </c>
      <c r="G12" s="19">
        <v>5676</v>
      </c>
      <c r="H12" s="19">
        <v>64</v>
      </c>
      <c r="I12" s="19">
        <v>0</v>
      </c>
      <c r="J12" s="19">
        <v>4630</v>
      </c>
      <c r="K12" s="19">
        <v>40</v>
      </c>
      <c r="L12" s="19">
        <v>228</v>
      </c>
      <c r="M12" s="19">
        <v>218</v>
      </c>
      <c r="N12" s="19">
        <v>496</v>
      </c>
      <c r="O12" s="19">
        <v>352</v>
      </c>
      <c r="P12" s="19">
        <v>295</v>
      </c>
      <c r="Q12" s="19">
        <v>57</v>
      </c>
      <c r="R12" s="19">
        <v>1337918</v>
      </c>
      <c r="S12" s="19">
        <v>677730</v>
      </c>
      <c r="T12" s="51">
        <f t="shared" ref="T12:T60" si="5">+(G12/R12)*10000</f>
        <v>42.424124647399914</v>
      </c>
      <c r="U12" s="51">
        <f t="shared" ref="U12:U60" si="6">+(G12/S12)*10000</f>
        <v>83.750165995307867</v>
      </c>
      <c r="V12" s="51">
        <f t="shared" si="2"/>
        <v>83.750165995307867</v>
      </c>
      <c r="W12" s="52">
        <f t="shared" ref="W12:W60" si="7">+O12/G12</f>
        <v>6.2015503875968991E-2</v>
      </c>
      <c r="X12" s="52">
        <f t="shared" si="4"/>
        <v>6.2015503875968991E-2</v>
      </c>
      <c r="Y12" s="52">
        <f>'Órdenes y Medidas'!C15/'Denuncias-Renuncias'!G12</f>
        <v>0.20084566596194503</v>
      </c>
      <c r="Z12" s="52">
        <f>'Órdenes y Medidas'!C15/'Denuncias-Renuncias'!C12</f>
        <v>0.20084566596194503</v>
      </c>
    </row>
    <row r="13" spans="2:26" ht="20.100000000000001" customHeight="1" thickBot="1" x14ac:dyDescent="0.25">
      <c r="B13" s="4" t="s">
        <v>199</v>
      </c>
      <c r="C13" s="19">
        <v>2808</v>
      </c>
      <c r="D13" s="19">
        <v>2634</v>
      </c>
      <c r="E13" s="19">
        <v>174</v>
      </c>
      <c r="F13" s="19">
        <v>0</v>
      </c>
      <c r="G13" s="19">
        <v>2844</v>
      </c>
      <c r="H13" s="19">
        <v>4</v>
      </c>
      <c r="I13" s="19">
        <v>0</v>
      </c>
      <c r="J13" s="19">
        <v>2364</v>
      </c>
      <c r="K13" s="19">
        <v>17</v>
      </c>
      <c r="L13" s="19">
        <v>98</v>
      </c>
      <c r="M13" s="19">
        <v>360</v>
      </c>
      <c r="N13" s="19">
        <v>1</v>
      </c>
      <c r="O13" s="19">
        <v>70</v>
      </c>
      <c r="P13" s="19">
        <v>57</v>
      </c>
      <c r="Q13" s="19">
        <v>13</v>
      </c>
      <c r="R13" s="19">
        <v>775002</v>
      </c>
      <c r="S13" s="19">
        <v>395763</v>
      </c>
      <c r="T13" s="51">
        <f t="shared" si="5"/>
        <v>36.696679492440019</v>
      </c>
      <c r="U13" s="51">
        <f t="shared" si="6"/>
        <v>71.861189651382261</v>
      </c>
      <c r="V13" s="51">
        <f t="shared" si="2"/>
        <v>70.951554339339452</v>
      </c>
      <c r="W13" s="52">
        <f t="shared" si="7"/>
        <v>2.461322081575246E-2</v>
      </c>
      <c r="X13" s="52">
        <f t="shared" si="4"/>
        <v>2.4928774928774929E-2</v>
      </c>
      <c r="Y13" s="52">
        <f>'Órdenes y Medidas'!C16/'Denuncias-Renuncias'!G13</f>
        <v>0.16209563994374121</v>
      </c>
      <c r="Z13" s="52">
        <f>'Órdenes y Medidas'!C16/'Denuncias-Renuncias'!C13</f>
        <v>0.16417378917378916</v>
      </c>
    </row>
    <row r="14" spans="2:26" ht="20.100000000000001" customHeight="1" thickBot="1" x14ac:dyDescent="0.25">
      <c r="B14" s="4" t="s">
        <v>200</v>
      </c>
      <c r="C14" s="19">
        <v>4821</v>
      </c>
      <c r="D14" s="19">
        <v>4233</v>
      </c>
      <c r="E14" s="19">
        <v>588</v>
      </c>
      <c r="F14" s="19">
        <v>7</v>
      </c>
      <c r="G14" s="19">
        <v>5815</v>
      </c>
      <c r="H14" s="19">
        <v>9</v>
      </c>
      <c r="I14" s="19">
        <v>1</v>
      </c>
      <c r="J14" s="19">
        <v>3941</v>
      </c>
      <c r="K14" s="19">
        <v>51</v>
      </c>
      <c r="L14" s="19">
        <v>340</v>
      </c>
      <c r="M14" s="19">
        <v>576</v>
      </c>
      <c r="N14" s="19">
        <v>897</v>
      </c>
      <c r="O14" s="19">
        <v>141</v>
      </c>
      <c r="P14" s="19">
        <v>115</v>
      </c>
      <c r="Q14" s="19">
        <v>26</v>
      </c>
      <c r="R14" s="19">
        <v>934072</v>
      </c>
      <c r="S14" s="19">
        <v>473535</v>
      </c>
      <c r="T14" s="51">
        <f t="shared" si="5"/>
        <v>62.254301595594349</v>
      </c>
      <c r="U14" s="51">
        <f t="shared" si="6"/>
        <v>122.79979304592058</v>
      </c>
      <c r="V14" s="51">
        <f t="shared" si="2"/>
        <v>101.80873641863853</v>
      </c>
      <c r="W14" s="52">
        <f t="shared" si="7"/>
        <v>2.4247635425623387E-2</v>
      </c>
      <c r="X14" s="52">
        <f t="shared" si="4"/>
        <v>2.924704418170504E-2</v>
      </c>
      <c r="Y14" s="52">
        <f>'Órdenes y Medidas'!C17/'Denuncias-Renuncias'!G14</f>
        <v>0.18572656921754085</v>
      </c>
      <c r="Z14" s="52">
        <f>'Órdenes y Medidas'!C17/'Denuncias-Renuncias'!C14</f>
        <v>0.22401991288114498</v>
      </c>
    </row>
    <row r="15" spans="2:26" ht="20.100000000000001" customHeight="1" thickBot="1" x14ac:dyDescent="0.25">
      <c r="B15" s="4" t="s">
        <v>201</v>
      </c>
      <c r="C15" s="19">
        <v>2629</v>
      </c>
      <c r="D15" s="19">
        <v>1762</v>
      </c>
      <c r="E15" s="19">
        <v>867</v>
      </c>
      <c r="F15" s="19">
        <v>0</v>
      </c>
      <c r="G15" s="19">
        <v>2629</v>
      </c>
      <c r="H15" s="19">
        <v>14</v>
      </c>
      <c r="I15" s="19">
        <v>0</v>
      </c>
      <c r="J15" s="19">
        <v>2263</v>
      </c>
      <c r="K15" s="19">
        <v>2</v>
      </c>
      <c r="L15" s="19">
        <v>176</v>
      </c>
      <c r="M15" s="19">
        <v>174</v>
      </c>
      <c r="N15" s="19">
        <v>0</v>
      </c>
      <c r="O15" s="19">
        <v>92</v>
      </c>
      <c r="P15" s="19">
        <v>35</v>
      </c>
      <c r="Q15" s="19">
        <v>57</v>
      </c>
      <c r="R15" s="19">
        <v>534084</v>
      </c>
      <c r="S15" s="19">
        <v>269067</v>
      </c>
      <c r="T15" s="51">
        <f t="shared" si="5"/>
        <v>49.224466563312141</v>
      </c>
      <c r="U15" s="51">
        <f t="shared" si="6"/>
        <v>97.708005812678635</v>
      </c>
      <c r="V15" s="51">
        <f t="shared" si="2"/>
        <v>97.708005812678635</v>
      </c>
      <c r="W15" s="52">
        <f t="shared" si="7"/>
        <v>3.4994294408520352E-2</v>
      </c>
      <c r="X15" s="52">
        <f t="shared" si="4"/>
        <v>3.4994294408520352E-2</v>
      </c>
      <c r="Y15" s="52">
        <f>'Órdenes y Medidas'!C18/'Denuncias-Renuncias'!G15</f>
        <v>0.25865348041080261</v>
      </c>
      <c r="Z15" s="52">
        <f>'Órdenes y Medidas'!C18/'Denuncias-Renuncias'!C15</f>
        <v>0.25865348041080261</v>
      </c>
    </row>
    <row r="16" spans="2:26" ht="20.100000000000001" customHeight="1" thickBot="1" x14ac:dyDescent="0.25">
      <c r="B16" s="4" t="s">
        <v>202</v>
      </c>
      <c r="C16" s="19">
        <v>2397</v>
      </c>
      <c r="D16" s="19">
        <v>2195</v>
      </c>
      <c r="E16" s="19">
        <v>202</v>
      </c>
      <c r="F16" s="19">
        <v>26</v>
      </c>
      <c r="G16" s="19">
        <v>2480</v>
      </c>
      <c r="H16" s="19">
        <v>16</v>
      </c>
      <c r="I16" s="19">
        <v>15</v>
      </c>
      <c r="J16" s="19">
        <v>1891</v>
      </c>
      <c r="K16" s="19">
        <v>70</v>
      </c>
      <c r="L16" s="19">
        <v>338</v>
      </c>
      <c r="M16" s="19">
        <v>108</v>
      </c>
      <c r="N16" s="19">
        <v>42</v>
      </c>
      <c r="O16" s="19">
        <v>116</v>
      </c>
      <c r="P16" s="19">
        <v>97</v>
      </c>
      <c r="Q16" s="19">
        <v>19</v>
      </c>
      <c r="R16" s="19">
        <v>620637</v>
      </c>
      <c r="S16" s="19">
        <v>313239</v>
      </c>
      <c r="T16" s="51">
        <f t="shared" si="5"/>
        <v>39.958945406090841</v>
      </c>
      <c r="U16" s="51">
        <f t="shared" si="6"/>
        <v>79.172772228234663</v>
      </c>
      <c r="V16" s="51">
        <f t="shared" si="2"/>
        <v>76.523038318983268</v>
      </c>
      <c r="W16" s="52">
        <f t="shared" si="7"/>
        <v>4.6774193548387098E-2</v>
      </c>
      <c r="X16" s="52">
        <f t="shared" si="4"/>
        <v>4.8393825615352527E-2</v>
      </c>
      <c r="Y16" s="52">
        <f>'Órdenes y Medidas'!C19/'Denuncias-Renuncias'!G16</f>
        <v>0.25846774193548389</v>
      </c>
      <c r="Z16" s="52">
        <f>'Órdenes y Medidas'!C19/'Denuncias-Renuncias'!C16</f>
        <v>0.26741760534000836</v>
      </c>
    </row>
    <row r="17" spans="2:26" ht="20.100000000000001" customHeight="1" thickBot="1" x14ac:dyDescent="0.25">
      <c r="B17" s="4" t="s">
        <v>203</v>
      </c>
      <c r="C17" s="19">
        <v>9445</v>
      </c>
      <c r="D17" s="19">
        <v>5918</v>
      </c>
      <c r="E17" s="19">
        <v>3527</v>
      </c>
      <c r="F17" s="19">
        <v>34</v>
      </c>
      <c r="G17" s="19">
        <v>9445</v>
      </c>
      <c r="H17" s="19">
        <v>132</v>
      </c>
      <c r="I17" s="19">
        <v>20</v>
      </c>
      <c r="J17" s="19">
        <v>5806</v>
      </c>
      <c r="K17" s="19">
        <v>182</v>
      </c>
      <c r="L17" s="19">
        <v>2716</v>
      </c>
      <c r="M17" s="19">
        <v>561</v>
      </c>
      <c r="N17" s="19">
        <v>28</v>
      </c>
      <c r="O17" s="19">
        <v>516</v>
      </c>
      <c r="P17" s="19">
        <v>264</v>
      </c>
      <c r="Q17" s="19">
        <v>252</v>
      </c>
      <c r="R17" s="19">
        <v>1838221</v>
      </c>
      <c r="S17" s="19">
        <v>937813</v>
      </c>
      <c r="T17" s="51">
        <f t="shared" si="5"/>
        <v>51.381199540207625</v>
      </c>
      <c r="U17" s="51">
        <f t="shared" si="6"/>
        <v>100.71304193906462</v>
      </c>
      <c r="V17" s="51">
        <f t="shared" si="2"/>
        <v>100.71304193906462</v>
      </c>
      <c r="W17" s="52">
        <f t="shared" si="7"/>
        <v>5.4632080465854951E-2</v>
      </c>
      <c r="X17" s="52">
        <f t="shared" si="4"/>
        <v>5.4632080465854951E-2</v>
      </c>
      <c r="Y17" s="52">
        <f>'Órdenes y Medidas'!C20/'Denuncias-Renuncias'!G17</f>
        <v>0.17024880889359451</v>
      </c>
      <c r="Z17" s="52">
        <f>'Órdenes y Medidas'!C20/'Denuncias-Renuncias'!C17</f>
        <v>0.17024880889359451</v>
      </c>
    </row>
    <row r="18" spans="2:26" ht="20.100000000000001" customHeight="1" thickBot="1" x14ac:dyDescent="0.25">
      <c r="B18" s="4" t="s">
        <v>204</v>
      </c>
      <c r="C18" s="19">
        <v>7557</v>
      </c>
      <c r="D18" s="19">
        <v>6242</v>
      </c>
      <c r="E18" s="19">
        <v>1315</v>
      </c>
      <c r="F18" s="19">
        <v>7</v>
      </c>
      <c r="G18" s="19">
        <v>7557</v>
      </c>
      <c r="H18" s="19">
        <v>66</v>
      </c>
      <c r="I18" s="19">
        <v>17</v>
      </c>
      <c r="J18" s="19">
        <v>5572</v>
      </c>
      <c r="K18" s="19">
        <v>32</v>
      </c>
      <c r="L18" s="19">
        <v>1030</v>
      </c>
      <c r="M18" s="19">
        <v>793</v>
      </c>
      <c r="N18" s="19">
        <v>47</v>
      </c>
      <c r="O18" s="19">
        <v>636</v>
      </c>
      <c r="P18" s="19">
        <v>482</v>
      </c>
      <c r="Q18" s="19">
        <v>154</v>
      </c>
      <c r="R18" s="19">
        <v>1959394</v>
      </c>
      <c r="S18" s="19">
        <v>1002987</v>
      </c>
      <c r="T18" s="51">
        <f t="shared" si="5"/>
        <v>38.56804705944797</v>
      </c>
      <c r="U18" s="51">
        <f t="shared" si="6"/>
        <v>75.344944650329467</v>
      </c>
      <c r="V18" s="51">
        <f t="shared" si="2"/>
        <v>75.344944650329467</v>
      </c>
      <c r="W18" s="52">
        <f t="shared" si="7"/>
        <v>8.4160381103612542E-2</v>
      </c>
      <c r="X18" s="52">
        <f t="shared" si="4"/>
        <v>8.4160381103612542E-2</v>
      </c>
      <c r="Y18" s="52">
        <f>'Órdenes y Medidas'!C21/'Denuncias-Renuncias'!G18</f>
        <v>0.28265184597062326</v>
      </c>
      <c r="Z18" s="52">
        <f>'Órdenes y Medidas'!C21/'Denuncias-Renuncias'!C18</f>
        <v>0.28265184597062326</v>
      </c>
    </row>
    <row r="19" spans="2:26" ht="20.100000000000001" customHeight="1" thickBot="1" x14ac:dyDescent="0.25">
      <c r="B19" s="4" t="s">
        <v>205</v>
      </c>
      <c r="C19" s="19">
        <v>626</v>
      </c>
      <c r="D19" s="19">
        <v>349</v>
      </c>
      <c r="E19" s="19">
        <v>277</v>
      </c>
      <c r="F19" s="19">
        <v>9</v>
      </c>
      <c r="G19" s="19">
        <v>626</v>
      </c>
      <c r="H19" s="19">
        <v>2</v>
      </c>
      <c r="I19" s="19">
        <v>0</v>
      </c>
      <c r="J19" s="19">
        <v>491</v>
      </c>
      <c r="K19" s="19">
        <v>24</v>
      </c>
      <c r="L19" s="19">
        <v>69</v>
      </c>
      <c r="M19" s="19">
        <v>26</v>
      </c>
      <c r="N19" s="19">
        <v>14</v>
      </c>
      <c r="O19" s="19">
        <v>7</v>
      </c>
      <c r="P19" s="19">
        <v>4</v>
      </c>
      <c r="Q19" s="19">
        <v>3</v>
      </c>
      <c r="R19" s="19">
        <v>226878</v>
      </c>
      <c r="S19" s="19">
        <v>111940</v>
      </c>
      <c r="T19" s="51">
        <f t="shared" si="5"/>
        <v>27.591921649520884</v>
      </c>
      <c r="U19" s="51">
        <f t="shared" si="6"/>
        <v>55.922815794175456</v>
      </c>
      <c r="V19" s="51">
        <f t="shared" si="2"/>
        <v>55.922815794175456</v>
      </c>
      <c r="W19" s="52">
        <f t="shared" si="7"/>
        <v>1.1182108626198083E-2</v>
      </c>
      <c r="X19" s="52">
        <f t="shared" si="4"/>
        <v>1.1182108626198083E-2</v>
      </c>
      <c r="Y19" s="52">
        <f>'Órdenes y Medidas'!C22/'Denuncias-Renuncias'!G19</f>
        <v>0.3242811501597444</v>
      </c>
      <c r="Z19" s="52">
        <f>'Órdenes y Medidas'!C22/'Denuncias-Renuncias'!C19</f>
        <v>0.3242811501597444</v>
      </c>
    </row>
    <row r="20" spans="2:26" ht="20.100000000000001" customHeight="1" thickBot="1" x14ac:dyDescent="0.25">
      <c r="B20" s="4" t="s">
        <v>206</v>
      </c>
      <c r="C20" s="19">
        <v>366</v>
      </c>
      <c r="D20" s="19">
        <v>217</v>
      </c>
      <c r="E20" s="19">
        <v>149</v>
      </c>
      <c r="F20" s="19">
        <v>0</v>
      </c>
      <c r="G20" s="19">
        <v>366</v>
      </c>
      <c r="H20" s="19">
        <v>16</v>
      </c>
      <c r="I20" s="19">
        <v>2</v>
      </c>
      <c r="J20" s="19">
        <v>240</v>
      </c>
      <c r="K20" s="19">
        <v>4</v>
      </c>
      <c r="L20" s="19">
        <v>67</v>
      </c>
      <c r="M20" s="19">
        <v>31</v>
      </c>
      <c r="N20" s="19">
        <v>6</v>
      </c>
      <c r="O20" s="19">
        <v>45</v>
      </c>
      <c r="P20" s="19">
        <v>11</v>
      </c>
      <c r="Q20" s="19">
        <v>34</v>
      </c>
      <c r="R20" s="19">
        <v>135046</v>
      </c>
      <c r="S20" s="19">
        <v>66630</v>
      </c>
      <c r="T20" s="51">
        <f t="shared" si="5"/>
        <v>27.101876397671905</v>
      </c>
      <c r="U20" s="51">
        <f t="shared" si="6"/>
        <v>54.930211616389016</v>
      </c>
      <c r="V20" s="51">
        <f t="shared" si="2"/>
        <v>54.930211616389016</v>
      </c>
      <c r="W20" s="52">
        <f t="shared" si="7"/>
        <v>0.12295081967213115</v>
      </c>
      <c r="X20" s="52">
        <f t="shared" si="4"/>
        <v>0.12295081967213115</v>
      </c>
      <c r="Y20" s="52">
        <f>'Órdenes y Medidas'!C23/'Denuncias-Renuncias'!G20</f>
        <v>0.24590163934426229</v>
      </c>
      <c r="Z20" s="52">
        <f>'Órdenes y Medidas'!C23/'Denuncias-Renuncias'!C20</f>
        <v>0.24590163934426229</v>
      </c>
    </row>
    <row r="21" spans="2:26" ht="20.100000000000001" customHeight="1" thickBot="1" x14ac:dyDescent="0.25">
      <c r="B21" s="4" t="s">
        <v>207</v>
      </c>
      <c r="C21" s="19">
        <v>3951</v>
      </c>
      <c r="D21" s="19">
        <v>2301</v>
      </c>
      <c r="E21" s="19">
        <v>1650</v>
      </c>
      <c r="F21" s="19">
        <v>25</v>
      </c>
      <c r="G21" s="19">
        <v>4338</v>
      </c>
      <c r="H21" s="19">
        <v>14</v>
      </c>
      <c r="I21" s="19">
        <v>5</v>
      </c>
      <c r="J21" s="19">
        <v>2502</v>
      </c>
      <c r="K21" s="19">
        <v>186</v>
      </c>
      <c r="L21" s="19">
        <v>1053</v>
      </c>
      <c r="M21" s="19">
        <v>529</v>
      </c>
      <c r="N21" s="19">
        <v>49</v>
      </c>
      <c r="O21" s="19">
        <v>860</v>
      </c>
      <c r="P21" s="19">
        <v>447</v>
      </c>
      <c r="Q21" s="19">
        <v>413</v>
      </c>
      <c r="R21" s="19">
        <v>979365</v>
      </c>
      <c r="S21" s="19">
        <v>500045</v>
      </c>
      <c r="T21" s="51">
        <f t="shared" si="5"/>
        <v>44.294006830956789</v>
      </c>
      <c r="U21" s="51">
        <f t="shared" si="6"/>
        <v>86.752192302692748</v>
      </c>
      <c r="V21" s="51">
        <f t="shared" si="2"/>
        <v>79.012888840004393</v>
      </c>
      <c r="W21" s="52">
        <f t="shared" si="7"/>
        <v>0.19824804057169201</v>
      </c>
      <c r="X21" s="52">
        <f t="shared" si="4"/>
        <v>0.21766641356618577</v>
      </c>
      <c r="Y21" s="52">
        <f>'Órdenes y Medidas'!C24/'Denuncias-Renuncias'!G21</f>
        <v>0.15606270170585523</v>
      </c>
      <c r="Z21" s="52">
        <f>'Órdenes y Medidas'!C24/'Denuncias-Renuncias'!C21</f>
        <v>0.17134902556314857</v>
      </c>
    </row>
    <row r="22" spans="2:26" ht="20.100000000000001" customHeight="1" thickBot="1" x14ac:dyDescent="0.25">
      <c r="B22" s="4" t="s">
        <v>208</v>
      </c>
      <c r="C22" s="19">
        <v>3436</v>
      </c>
      <c r="D22" s="19">
        <v>2627</v>
      </c>
      <c r="E22" s="19">
        <v>809</v>
      </c>
      <c r="F22" s="19">
        <v>29</v>
      </c>
      <c r="G22" s="19">
        <v>3438</v>
      </c>
      <c r="H22" s="19">
        <v>14</v>
      </c>
      <c r="I22" s="19">
        <v>8</v>
      </c>
      <c r="J22" s="19">
        <v>2336</v>
      </c>
      <c r="K22" s="19">
        <v>38</v>
      </c>
      <c r="L22" s="19">
        <v>538</v>
      </c>
      <c r="M22" s="19">
        <v>409</v>
      </c>
      <c r="N22" s="19">
        <v>95</v>
      </c>
      <c r="O22" s="19">
        <v>456</v>
      </c>
      <c r="P22" s="19">
        <v>294</v>
      </c>
      <c r="Q22" s="19">
        <v>162</v>
      </c>
      <c r="R22" s="19">
        <v>1006060</v>
      </c>
      <c r="S22" s="19">
        <v>526321</v>
      </c>
      <c r="T22" s="51">
        <f t="shared" si="5"/>
        <v>34.172912152356723</v>
      </c>
      <c r="U22" s="51">
        <f t="shared" si="6"/>
        <v>65.321353318602149</v>
      </c>
      <c r="V22" s="51">
        <f t="shared" si="2"/>
        <v>65.283353694798421</v>
      </c>
      <c r="W22" s="52">
        <f t="shared" si="7"/>
        <v>0.13263525305410123</v>
      </c>
      <c r="X22" s="52">
        <f t="shared" si="4"/>
        <v>0.13271245634458673</v>
      </c>
      <c r="Y22" s="52">
        <f>'Órdenes y Medidas'!C25/'Denuncias-Renuncias'!G22</f>
        <v>0.26003490401396162</v>
      </c>
      <c r="Z22" s="52">
        <f>'Órdenes y Medidas'!C25/'Denuncias-Renuncias'!C22</f>
        <v>0.26018626309662396</v>
      </c>
    </row>
    <row r="23" spans="2:26" ht="20.100000000000001" customHeight="1" thickBot="1" x14ac:dyDescent="0.25">
      <c r="B23" s="4" t="s">
        <v>209</v>
      </c>
      <c r="C23" s="19">
        <v>7581</v>
      </c>
      <c r="D23" s="19">
        <v>4050</v>
      </c>
      <c r="E23" s="19">
        <v>3531</v>
      </c>
      <c r="F23" s="19">
        <v>3</v>
      </c>
      <c r="G23" s="19">
        <v>7957</v>
      </c>
      <c r="H23" s="19">
        <v>170</v>
      </c>
      <c r="I23" s="19">
        <v>66</v>
      </c>
      <c r="J23" s="19">
        <v>5271</v>
      </c>
      <c r="K23" s="19">
        <v>228</v>
      </c>
      <c r="L23" s="19">
        <v>1265</v>
      </c>
      <c r="M23" s="19">
        <v>939</v>
      </c>
      <c r="N23" s="19">
        <v>18</v>
      </c>
      <c r="O23" s="19">
        <v>1805</v>
      </c>
      <c r="P23" s="19">
        <v>943</v>
      </c>
      <c r="Q23" s="19">
        <v>862</v>
      </c>
      <c r="R23" s="19">
        <v>1209906</v>
      </c>
      <c r="S23" s="19">
        <v>607257</v>
      </c>
      <c r="T23" s="51">
        <f t="shared" si="5"/>
        <v>65.765439629194333</v>
      </c>
      <c r="U23" s="51">
        <f t="shared" si="6"/>
        <v>131.03183660295394</v>
      </c>
      <c r="V23" s="51">
        <f t="shared" si="2"/>
        <v>124.84005948058235</v>
      </c>
      <c r="W23" s="52">
        <f t="shared" si="7"/>
        <v>0.2268442880482594</v>
      </c>
      <c r="X23" s="52">
        <f t="shared" si="4"/>
        <v>0.23809523809523808</v>
      </c>
      <c r="Y23" s="52">
        <f>'Órdenes y Medidas'!C26/'Denuncias-Renuncias'!G23</f>
        <v>0.20497675003141888</v>
      </c>
      <c r="Z23" s="52">
        <f>'Órdenes y Medidas'!C26/'Denuncias-Renuncias'!C23</f>
        <v>0.21514312096029548</v>
      </c>
    </row>
    <row r="24" spans="2:26" ht="20.100000000000001" customHeight="1" thickBot="1" x14ac:dyDescent="0.25">
      <c r="B24" s="4" t="s">
        <v>210</v>
      </c>
      <c r="C24" s="19">
        <v>6071</v>
      </c>
      <c r="D24" s="19">
        <v>4765</v>
      </c>
      <c r="E24" s="19">
        <v>1306</v>
      </c>
      <c r="F24" s="19">
        <v>4</v>
      </c>
      <c r="G24" s="19">
        <v>6071</v>
      </c>
      <c r="H24" s="19">
        <v>22</v>
      </c>
      <c r="I24" s="19">
        <v>4</v>
      </c>
      <c r="J24" s="19">
        <v>3484</v>
      </c>
      <c r="K24" s="19">
        <v>162</v>
      </c>
      <c r="L24" s="19">
        <v>856</v>
      </c>
      <c r="M24" s="19">
        <v>1193</v>
      </c>
      <c r="N24" s="19">
        <v>350</v>
      </c>
      <c r="O24" s="19">
        <v>554</v>
      </c>
      <c r="P24" s="19">
        <v>353</v>
      </c>
      <c r="Q24" s="19">
        <v>201</v>
      </c>
      <c r="R24" s="19">
        <v>1145843</v>
      </c>
      <c r="S24" s="19">
        <v>576373</v>
      </c>
      <c r="T24" s="51">
        <f t="shared" si="5"/>
        <v>52.98282574488826</v>
      </c>
      <c r="U24" s="51">
        <f t="shared" si="6"/>
        <v>105.33109635600557</v>
      </c>
      <c r="V24" s="51">
        <f t="shared" si="2"/>
        <v>105.33109635600557</v>
      </c>
      <c r="W24" s="52">
        <f t="shared" si="7"/>
        <v>9.1253500247076264E-2</v>
      </c>
      <c r="X24" s="52">
        <f t="shared" si="4"/>
        <v>9.1253500247076264E-2</v>
      </c>
      <c r="Y24" s="52">
        <f>'Órdenes y Medidas'!C27/'Denuncias-Renuncias'!G24</f>
        <v>0.15598748146928018</v>
      </c>
      <c r="Z24" s="52">
        <f>'Órdenes y Medidas'!C27/'Denuncias-Renuncias'!C24</f>
        <v>0.15598748146928018</v>
      </c>
    </row>
    <row r="25" spans="2:26" ht="20.100000000000001" customHeight="1" thickBot="1" x14ac:dyDescent="0.25">
      <c r="B25" s="4" t="s">
        <v>211</v>
      </c>
      <c r="C25" s="19">
        <v>5369</v>
      </c>
      <c r="D25" s="19">
        <v>3776</v>
      </c>
      <c r="E25" s="19">
        <v>1593</v>
      </c>
      <c r="F25" s="19">
        <v>10</v>
      </c>
      <c r="G25" s="19">
        <v>5369</v>
      </c>
      <c r="H25" s="19">
        <v>75</v>
      </c>
      <c r="I25" s="19">
        <v>4</v>
      </c>
      <c r="J25" s="19">
        <v>3680</v>
      </c>
      <c r="K25" s="19">
        <v>65</v>
      </c>
      <c r="L25" s="19">
        <v>994</v>
      </c>
      <c r="M25" s="19">
        <v>483</v>
      </c>
      <c r="N25" s="19">
        <v>68</v>
      </c>
      <c r="O25" s="19">
        <v>837</v>
      </c>
      <c r="P25" s="19">
        <v>453</v>
      </c>
      <c r="Q25" s="19">
        <v>384</v>
      </c>
      <c r="R25" s="19">
        <v>1067173</v>
      </c>
      <c r="S25" s="19">
        <v>543920</v>
      </c>
      <c r="T25" s="51">
        <f t="shared" si="5"/>
        <v>50.310493237741213</v>
      </c>
      <c r="U25" s="51">
        <f t="shared" si="6"/>
        <v>98.709369024856599</v>
      </c>
      <c r="V25" s="51">
        <f t="shared" si="2"/>
        <v>98.709369024856599</v>
      </c>
      <c r="W25" s="52">
        <f t="shared" si="7"/>
        <v>0.155894952505122</v>
      </c>
      <c r="X25" s="52">
        <f t="shared" si="4"/>
        <v>0.155894952505122</v>
      </c>
      <c r="Y25" s="52">
        <f>'Órdenes y Medidas'!C28/'Denuncias-Renuncias'!G25</f>
        <v>0.17396163158875022</v>
      </c>
      <c r="Z25" s="52">
        <f>'Órdenes y Medidas'!C28/'Denuncias-Renuncias'!C25</f>
        <v>0.17396163158875022</v>
      </c>
    </row>
    <row r="26" spans="2:26" ht="20.100000000000001" customHeight="1" thickBot="1" x14ac:dyDescent="0.25">
      <c r="B26" s="5" t="s">
        <v>212</v>
      </c>
      <c r="C26" s="27">
        <v>2327</v>
      </c>
      <c r="D26" s="27">
        <v>1666</v>
      </c>
      <c r="E26" s="27">
        <v>661</v>
      </c>
      <c r="F26" s="27">
        <v>8</v>
      </c>
      <c r="G26" s="27">
        <v>2492</v>
      </c>
      <c r="H26" s="27">
        <v>20</v>
      </c>
      <c r="I26" s="27">
        <v>2</v>
      </c>
      <c r="J26" s="27">
        <v>1371</v>
      </c>
      <c r="K26" s="27">
        <v>69</v>
      </c>
      <c r="L26" s="27">
        <v>368</v>
      </c>
      <c r="M26" s="27">
        <v>128</v>
      </c>
      <c r="N26" s="27">
        <v>534</v>
      </c>
      <c r="O26" s="27">
        <v>358</v>
      </c>
      <c r="P26" s="27">
        <v>255</v>
      </c>
      <c r="Q26" s="27">
        <v>103</v>
      </c>
      <c r="R26" s="27">
        <v>588387</v>
      </c>
      <c r="S26" s="27">
        <v>303254</v>
      </c>
      <c r="T26" s="51">
        <f t="shared" si="5"/>
        <v>42.353077141405237</v>
      </c>
      <c r="U26" s="51">
        <f t="shared" si="6"/>
        <v>82.175338165366327</v>
      </c>
      <c r="V26" s="51">
        <f t="shared" si="2"/>
        <v>76.734354699360921</v>
      </c>
      <c r="W26" s="52">
        <f t="shared" si="7"/>
        <v>0.14365971107544143</v>
      </c>
      <c r="X26" s="52">
        <f t="shared" si="4"/>
        <v>0.15384615384615385</v>
      </c>
      <c r="Y26" s="52">
        <f>'Órdenes y Medidas'!C29/'Denuncias-Renuncias'!G26</f>
        <v>0.19462279293739967</v>
      </c>
      <c r="Z26" s="52">
        <f>'Órdenes y Medidas'!C29/'Denuncias-Renuncias'!C26</f>
        <v>0.20842286205414698</v>
      </c>
    </row>
    <row r="27" spans="2:26" ht="20.100000000000001" customHeight="1" thickBot="1" x14ac:dyDescent="0.25">
      <c r="B27" s="6" t="s">
        <v>213</v>
      </c>
      <c r="C27" s="29">
        <v>539</v>
      </c>
      <c r="D27" s="29">
        <v>460</v>
      </c>
      <c r="E27" s="29">
        <v>79</v>
      </c>
      <c r="F27" s="29">
        <v>1</v>
      </c>
      <c r="G27" s="29">
        <v>539</v>
      </c>
      <c r="H27" s="29">
        <v>0</v>
      </c>
      <c r="I27" s="29">
        <v>0</v>
      </c>
      <c r="J27" s="29">
        <v>449</v>
      </c>
      <c r="K27" s="29">
        <v>4</v>
      </c>
      <c r="L27" s="29">
        <v>56</v>
      </c>
      <c r="M27" s="29">
        <v>27</v>
      </c>
      <c r="N27" s="29">
        <v>3</v>
      </c>
      <c r="O27" s="29">
        <v>8</v>
      </c>
      <c r="P27" s="29">
        <v>8</v>
      </c>
      <c r="Q27" s="29">
        <v>0</v>
      </c>
      <c r="R27" s="29">
        <v>159764</v>
      </c>
      <c r="S27" s="29">
        <v>79454</v>
      </c>
      <c r="T27" s="51">
        <f t="shared" si="5"/>
        <v>33.737262462131646</v>
      </c>
      <c r="U27" s="51">
        <f t="shared" si="6"/>
        <v>67.837994311173759</v>
      </c>
      <c r="V27" s="51">
        <f t="shared" si="2"/>
        <v>67.837994311173759</v>
      </c>
      <c r="W27" s="52">
        <f t="shared" si="7"/>
        <v>1.4842300556586271E-2</v>
      </c>
      <c r="X27" s="52">
        <f t="shared" si="4"/>
        <v>1.4842300556586271E-2</v>
      </c>
      <c r="Y27" s="52">
        <f>'Órdenes y Medidas'!C30/'Denuncias-Renuncias'!G27</f>
        <v>0.23933209647495363</v>
      </c>
      <c r="Z27" s="52">
        <f>'Órdenes y Medidas'!C30/'Denuncias-Renuncias'!C27</f>
        <v>0.23933209647495363</v>
      </c>
    </row>
    <row r="28" spans="2:26" ht="20.100000000000001" customHeight="1" thickBot="1" x14ac:dyDescent="0.25">
      <c r="B28" s="4" t="s">
        <v>214</v>
      </c>
      <c r="C28" s="29">
        <v>1146</v>
      </c>
      <c r="D28" s="29">
        <v>637</v>
      </c>
      <c r="E28" s="29">
        <v>509</v>
      </c>
      <c r="F28" s="29">
        <v>0</v>
      </c>
      <c r="G28" s="29">
        <v>1146</v>
      </c>
      <c r="H28" s="29">
        <v>1</v>
      </c>
      <c r="I28" s="29">
        <v>2</v>
      </c>
      <c r="J28" s="29">
        <v>990</v>
      </c>
      <c r="K28" s="29">
        <v>31</v>
      </c>
      <c r="L28" s="29">
        <v>101</v>
      </c>
      <c r="M28" s="29">
        <v>20</v>
      </c>
      <c r="N28" s="29">
        <v>1</v>
      </c>
      <c r="O28" s="29">
        <v>270</v>
      </c>
      <c r="P28" s="29">
        <v>160</v>
      </c>
      <c r="Q28" s="29">
        <v>110</v>
      </c>
      <c r="R28" s="29">
        <v>357370</v>
      </c>
      <c r="S28" s="29">
        <v>178778</v>
      </c>
      <c r="T28" s="51">
        <f t="shared" si="5"/>
        <v>32.067605003217949</v>
      </c>
      <c r="U28" s="51">
        <f t="shared" si="6"/>
        <v>64.101846983409587</v>
      </c>
      <c r="V28" s="51">
        <f t="shared" si="2"/>
        <v>64.101846983409587</v>
      </c>
      <c r="W28" s="52">
        <f t="shared" si="7"/>
        <v>0.2356020942408377</v>
      </c>
      <c r="X28" s="52">
        <f t="shared" si="4"/>
        <v>0.2356020942408377</v>
      </c>
      <c r="Y28" s="52">
        <f>'Órdenes y Medidas'!C31/'Denuncias-Renuncias'!G28</f>
        <v>0.31500872600349039</v>
      </c>
      <c r="Z28" s="52">
        <f>'Órdenes y Medidas'!C31/'Denuncias-Renuncias'!C28</f>
        <v>0.31500872600349039</v>
      </c>
    </row>
    <row r="29" spans="2:26" ht="20.100000000000001" customHeight="1" thickBot="1" x14ac:dyDescent="0.25">
      <c r="B29" s="4" t="s">
        <v>215</v>
      </c>
      <c r="C29" s="28">
        <v>1016</v>
      </c>
      <c r="D29" s="28">
        <v>888</v>
      </c>
      <c r="E29" s="28">
        <v>128</v>
      </c>
      <c r="F29" s="28">
        <v>5</v>
      </c>
      <c r="G29" s="28">
        <v>1016</v>
      </c>
      <c r="H29" s="28">
        <v>1</v>
      </c>
      <c r="I29" s="28">
        <v>0</v>
      </c>
      <c r="J29" s="28">
        <v>961</v>
      </c>
      <c r="K29" s="28">
        <v>7</v>
      </c>
      <c r="L29" s="28">
        <v>29</v>
      </c>
      <c r="M29" s="28">
        <v>17</v>
      </c>
      <c r="N29" s="28">
        <v>1</v>
      </c>
      <c r="O29" s="28">
        <v>28</v>
      </c>
      <c r="P29" s="28">
        <v>15</v>
      </c>
      <c r="Q29" s="28">
        <v>13</v>
      </c>
      <c r="R29" s="28">
        <v>448573</v>
      </c>
      <c r="S29" s="28">
        <v>230535</v>
      </c>
      <c r="T29" s="51">
        <f t="shared" si="5"/>
        <v>22.649602182922287</v>
      </c>
      <c r="U29" s="51">
        <f t="shared" si="6"/>
        <v>44.071399136790511</v>
      </c>
      <c r="V29" s="51">
        <f t="shared" si="2"/>
        <v>44.071399136790511</v>
      </c>
      <c r="W29" s="52">
        <f t="shared" si="7"/>
        <v>2.7559055118110236E-2</v>
      </c>
      <c r="X29" s="52">
        <f t="shared" si="4"/>
        <v>2.7559055118110236E-2</v>
      </c>
      <c r="Y29" s="52">
        <f>'Órdenes y Medidas'!C32/'Denuncias-Renuncias'!G29</f>
        <v>0.27952755905511811</v>
      </c>
      <c r="Z29" s="52">
        <f>'Órdenes y Medidas'!C32/'Denuncias-Renuncias'!C29</f>
        <v>0.27952755905511811</v>
      </c>
    </row>
    <row r="30" spans="2:26" ht="20.100000000000001" customHeight="1" thickBot="1" x14ac:dyDescent="0.25">
      <c r="B30" s="4" t="s">
        <v>216</v>
      </c>
      <c r="C30" s="19">
        <v>421</v>
      </c>
      <c r="D30" s="19">
        <v>318</v>
      </c>
      <c r="E30" s="19">
        <v>103</v>
      </c>
      <c r="F30" s="19">
        <v>5</v>
      </c>
      <c r="G30" s="19">
        <v>421</v>
      </c>
      <c r="H30" s="19">
        <v>6</v>
      </c>
      <c r="I30" s="19">
        <v>0</v>
      </c>
      <c r="J30" s="19">
        <v>368</v>
      </c>
      <c r="K30" s="19">
        <v>2</v>
      </c>
      <c r="L30" s="19">
        <v>23</v>
      </c>
      <c r="M30" s="19">
        <v>22</v>
      </c>
      <c r="N30" s="19">
        <v>0</v>
      </c>
      <c r="O30" s="19">
        <v>2</v>
      </c>
      <c r="P30" s="19">
        <v>2</v>
      </c>
      <c r="Q30" s="19">
        <v>0</v>
      </c>
      <c r="R30" s="19">
        <v>157787</v>
      </c>
      <c r="S30" s="19">
        <v>79662</v>
      </c>
      <c r="T30" s="51">
        <f t="shared" si="5"/>
        <v>26.681539036802778</v>
      </c>
      <c r="U30" s="51">
        <f t="shared" si="6"/>
        <v>52.848283999899579</v>
      </c>
      <c r="V30" s="51">
        <f t="shared" si="2"/>
        <v>52.848283999899579</v>
      </c>
      <c r="W30" s="52">
        <f t="shared" si="7"/>
        <v>4.7505938242280287E-3</v>
      </c>
      <c r="X30" s="52">
        <f t="shared" si="4"/>
        <v>4.7505938242280287E-3</v>
      </c>
      <c r="Y30" s="52">
        <f>'Órdenes y Medidas'!C33/'Denuncias-Renuncias'!G30</f>
        <v>0.28266033254156769</v>
      </c>
      <c r="Z30" s="52">
        <f>'Órdenes y Medidas'!C33/'Denuncias-Renuncias'!C30</f>
        <v>0.28266033254156769</v>
      </c>
    </row>
    <row r="31" spans="2:26" ht="20.100000000000001" customHeight="1" thickBot="1" x14ac:dyDescent="0.25">
      <c r="B31" s="4" t="s">
        <v>217</v>
      </c>
      <c r="C31" s="19">
        <v>607</v>
      </c>
      <c r="D31" s="19">
        <v>521</v>
      </c>
      <c r="E31" s="19">
        <v>86</v>
      </c>
      <c r="F31" s="19">
        <v>1</v>
      </c>
      <c r="G31" s="19">
        <v>607</v>
      </c>
      <c r="H31" s="19">
        <v>0</v>
      </c>
      <c r="I31" s="19">
        <v>0</v>
      </c>
      <c r="J31" s="19">
        <v>472</v>
      </c>
      <c r="K31" s="19">
        <v>0</v>
      </c>
      <c r="L31" s="19">
        <v>107</v>
      </c>
      <c r="M31" s="19">
        <v>27</v>
      </c>
      <c r="N31" s="19">
        <v>1</v>
      </c>
      <c r="O31" s="19">
        <v>40</v>
      </c>
      <c r="P31" s="19">
        <v>21</v>
      </c>
      <c r="Q31" s="19">
        <v>19</v>
      </c>
      <c r="R31" s="19">
        <v>327089</v>
      </c>
      <c r="S31" s="19">
        <v>168310</v>
      </c>
      <c r="T31" s="51">
        <f t="shared" si="5"/>
        <v>18.557640275276757</v>
      </c>
      <c r="U31" s="51">
        <f t="shared" si="6"/>
        <v>36.064404967025133</v>
      </c>
      <c r="V31" s="51">
        <f t="shared" si="2"/>
        <v>36.064404967025133</v>
      </c>
      <c r="W31" s="52">
        <f t="shared" si="7"/>
        <v>6.589785831960461E-2</v>
      </c>
      <c r="X31" s="52">
        <f t="shared" si="4"/>
        <v>6.589785831960461E-2</v>
      </c>
      <c r="Y31" s="52">
        <f>'Órdenes y Medidas'!C34/'Denuncias-Renuncias'!G31</f>
        <v>0.28171334431630973</v>
      </c>
      <c r="Z31" s="52">
        <f>'Órdenes y Medidas'!C34/'Denuncias-Renuncias'!C31</f>
        <v>0.28171334431630973</v>
      </c>
    </row>
    <row r="32" spans="2:26" ht="20.100000000000001" customHeight="1" thickBot="1" x14ac:dyDescent="0.25">
      <c r="B32" s="4" t="s">
        <v>218</v>
      </c>
      <c r="C32" s="19">
        <v>759</v>
      </c>
      <c r="D32" s="19">
        <v>324</v>
      </c>
      <c r="E32" s="19">
        <v>435</v>
      </c>
      <c r="F32" s="19">
        <v>2</v>
      </c>
      <c r="G32" s="19">
        <v>759</v>
      </c>
      <c r="H32" s="19">
        <v>0</v>
      </c>
      <c r="I32" s="19">
        <v>37</v>
      </c>
      <c r="J32" s="19">
        <v>506</v>
      </c>
      <c r="K32" s="19">
        <v>10</v>
      </c>
      <c r="L32" s="19">
        <v>173</v>
      </c>
      <c r="M32" s="19">
        <v>33</v>
      </c>
      <c r="N32" s="19">
        <v>0</v>
      </c>
      <c r="O32" s="19">
        <v>378</v>
      </c>
      <c r="P32" s="19">
        <v>171</v>
      </c>
      <c r="Q32" s="19">
        <v>207</v>
      </c>
      <c r="R32" s="19">
        <v>155332</v>
      </c>
      <c r="S32" s="19">
        <v>77465</v>
      </c>
      <c r="T32" s="51">
        <f t="shared" si="5"/>
        <v>48.863080369788584</v>
      </c>
      <c r="U32" s="51">
        <f t="shared" si="6"/>
        <v>97.979732782546947</v>
      </c>
      <c r="V32" s="51">
        <f t="shared" si="2"/>
        <v>97.979732782546947</v>
      </c>
      <c r="W32" s="52">
        <f t="shared" si="7"/>
        <v>0.49802371541501977</v>
      </c>
      <c r="X32" s="52">
        <f t="shared" si="4"/>
        <v>0.49802371541501977</v>
      </c>
      <c r="Y32" s="52">
        <f>'Órdenes y Medidas'!C35/'Denuncias-Renuncias'!G32</f>
        <v>0.11594202898550725</v>
      </c>
      <c r="Z32" s="52">
        <f>'Órdenes y Medidas'!C35/'Denuncias-Renuncias'!C32</f>
        <v>0.11594202898550725</v>
      </c>
    </row>
    <row r="33" spans="2:26" ht="20.100000000000001" customHeight="1" thickBot="1" x14ac:dyDescent="0.25">
      <c r="B33" s="4" t="s">
        <v>219</v>
      </c>
      <c r="C33" s="19">
        <v>183</v>
      </c>
      <c r="D33" s="19">
        <v>88</v>
      </c>
      <c r="E33" s="19">
        <v>95</v>
      </c>
      <c r="F33" s="19">
        <v>0</v>
      </c>
      <c r="G33" s="19">
        <v>183</v>
      </c>
      <c r="H33" s="19">
        <v>0</v>
      </c>
      <c r="I33" s="19">
        <v>0</v>
      </c>
      <c r="J33" s="19">
        <v>126</v>
      </c>
      <c r="K33" s="19">
        <v>4</v>
      </c>
      <c r="L33" s="19">
        <v>33</v>
      </c>
      <c r="M33" s="19">
        <v>0</v>
      </c>
      <c r="N33" s="19">
        <v>20</v>
      </c>
      <c r="O33" s="19">
        <v>56</v>
      </c>
      <c r="P33" s="19">
        <v>22</v>
      </c>
      <c r="Q33" s="19">
        <v>34</v>
      </c>
      <c r="R33" s="19">
        <v>89528</v>
      </c>
      <c r="S33" s="19">
        <v>44132</v>
      </c>
      <c r="T33" s="51">
        <f t="shared" si="5"/>
        <v>20.440532570815837</v>
      </c>
      <c r="U33" s="51">
        <f t="shared" si="6"/>
        <v>41.46650956222242</v>
      </c>
      <c r="V33" s="51">
        <f t="shared" si="2"/>
        <v>41.46650956222242</v>
      </c>
      <c r="W33" s="52">
        <f t="shared" si="7"/>
        <v>0.30601092896174864</v>
      </c>
      <c r="X33" s="52">
        <f t="shared" si="4"/>
        <v>0.30601092896174864</v>
      </c>
      <c r="Y33" s="52">
        <f>'Órdenes y Medidas'!C36/'Denuncias-Renuncias'!G33</f>
        <v>0.52459016393442626</v>
      </c>
      <c r="Z33" s="52">
        <f>'Órdenes y Medidas'!C36/'Denuncias-Renuncias'!C33</f>
        <v>0.52459016393442626</v>
      </c>
    </row>
    <row r="34" spans="2:26" ht="20.100000000000001" customHeight="1" thickBot="1" x14ac:dyDescent="0.25">
      <c r="B34" s="4" t="s">
        <v>220</v>
      </c>
      <c r="C34" s="19">
        <v>1277</v>
      </c>
      <c r="D34" s="19">
        <v>805</v>
      </c>
      <c r="E34" s="19">
        <v>472</v>
      </c>
      <c r="F34" s="19">
        <v>1</v>
      </c>
      <c r="G34" s="19">
        <v>1277</v>
      </c>
      <c r="H34" s="19">
        <v>7</v>
      </c>
      <c r="I34" s="19">
        <v>8</v>
      </c>
      <c r="J34" s="19">
        <v>770</v>
      </c>
      <c r="K34" s="19">
        <v>16</v>
      </c>
      <c r="L34" s="19">
        <v>437</v>
      </c>
      <c r="M34" s="19">
        <v>36</v>
      </c>
      <c r="N34" s="19">
        <v>3</v>
      </c>
      <c r="O34" s="19">
        <v>216</v>
      </c>
      <c r="P34" s="19">
        <v>55</v>
      </c>
      <c r="Q34" s="19">
        <v>161</v>
      </c>
      <c r="R34" s="19">
        <v>521333</v>
      </c>
      <c r="S34" s="19">
        <v>267625</v>
      </c>
      <c r="T34" s="51">
        <f t="shared" si="5"/>
        <v>24.494900572187067</v>
      </c>
      <c r="U34" s="51">
        <f t="shared" si="6"/>
        <v>47.716020551144325</v>
      </c>
      <c r="V34" s="51">
        <f t="shared" si="2"/>
        <v>47.716020551144325</v>
      </c>
      <c r="W34" s="52">
        <f t="shared" si="7"/>
        <v>0.16914643696162882</v>
      </c>
      <c r="X34" s="52">
        <f t="shared" si="4"/>
        <v>0.16914643696162882</v>
      </c>
      <c r="Y34" s="52">
        <f>'Órdenes y Medidas'!C37/'Denuncias-Renuncias'!G34</f>
        <v>0.34768989819890367</v>
      </c>
      <c r="Z34" s="52">
        <f>'Órdenes y Medidas'!C37/'Denuncias-Renuncias'!C34</f>
        <v>0.34768989819890367</v>
      </c>
    </row>
    <row r="35" spans="2:26" ht="20.100000000000001" customHeight="1" thickBot="1" x14ac:dyDescent="0.25">
      <c r="B35" s="4" t="s">
        <v>221</v>
      </c>
      <c r="C35" s="19">
        <v>405</v>
      </c>
      <c r="D35" s="19">
        <v>325</v>
      </c>
      <c r="E35" s="19">
        <v>80</v>
      </c>
      <c r="F35" s="19">
        <v>8</v>
      </c>
      <c r="G35" s="19">
        <v>405</v>
      </c>
      <c r="H35" s="19">
        <v>7</v>
      </c>
      <c r="I35" s="19">
        <v>1</v>
      </c>
      <c r="J35" s="19">
        <v>319</v>
      </c>
      <c r="K35" s="19">
        <v>15</v>
      </c>
      <c r="L35" s="19">
        <v>49</v>
      </c>
      <c r="M35" s="19">
        <v>13</v>
      </c>
      <c r="N35" s="19">
        <v>1</v>
      </c>
      <c r="O35" s="19">
        <v>12</v>
      </c>
      <c r="P35" s="19">
        <v>7</v>
      </c>
      <c r="Q35" s="19">
        <v>5</v>
      </c>
      <c r="R35" s="19">
        <v>166927</v>
      </c>
      <c r="S35" s="19">
        <v>84157</v>
      </c>
      <c r="T35" s="51">
        <f t="shared" si="5"/>
        <v>24.262102595745443</v>
      </c>
      <c r="U35" s="51">
        <f t="shared" si="6"/>
        <v>48.124339032997852</v>
      </c>
      <c r="V35" s="51">
        <f t="shared" si="2"/>
        <v>48.124339032997852</v>
      </c>
      <c r="W35" s="52">
        <f t="shared" si="7"/>
        <v>2.9629629629629631E-2</v>
      </c>
      <c r="X35" s="52">
        <f t="shared" si="4"/>
        <v>2.9629629629629631E-2</v>
      </c>
      <c r="Y35" s="52">
        <f>'Órdenes y Medidas'!C38/'Denuncias-Renuncias'!G35</f>
        <v>0.40987654320987654</v>
      </c>
      <c r="Z35" s="52">
        <f>'Órdenes y Medidas'!C38/'Denuncias-Renuncias'!C35</f>
        <v>0.40987654320987654</v>
      </c>
    </row>
    <row r="36" spans="2:26" ht="20.100000000000001" customHeight="1" thickBot="1" x14ac:dyDescent="0.25">
      <c r="B36" s="4" t="s">
        <v>222</v>
      </c>
      <c r="C36" s="19">
        <v>1116</v>
      </c>
      <c r="D36" s="19">
        <v>752</v>
      </c>
      <c r="E36" s="19">
        <v>364</v>
      </c>
      <c r="F36" s="19">
        <v>8</v>
      </c>
      <c r="G36" s="19">
        <v>1116</v>
      </c>
      <c r="H36" s="19">
        <v>0</v>
      </c>
      <c r="I36" s="19">
        <v>0</v>
      </c>
      <c r="J36" s="19">
        <v>887</v>
      </c>
      <c r="K36" s="19">
        <v>17</v>
      </c>
      <c r="L36" s="19">
        <v>111</v>
      </c>
      <c r="M36" s="19">
        <v>97</v>
      </c>
      <c r="N36" s="19">
        <v>4</v>
      </c>
      <c r="O36" s="19">
        <v>125</v>
      </c>
      <c r="P36" s="19">
        <v>69</v>
      </c>
      <c r="Q36" s="19">
        <v>56</v>
      </c>
      <c r="R36" s="19">
        <v>387529</v>
      </c>
      <c r="S36" s="19">
        <v>193517</v>
      </c>
      <c r="T36" s="51">
        <f t="shared" si="5"/>
        <v>28.797844806453195</v>
      </c>
      <c r="U36" s="51">
        <f t="shared" si="6"/>
        <v>57.66935204659022</v>
      </c>
      <c r="V36" s="51">
        <f t="shared" si="2"/>
        <v>57.66935204659022</v>
      </c>
      <c r="W36" s="52">
        <f t="shared" si="7"/>
        <v>0.11200716845878136</v>
      </c>
      <c r="X36" s="52">
        <f t="shared" si="4"/>
        <v>0.11200716845878136</v>
      </c>
      <c r="Y36" s="52">
        <f>'Órdenes y Medidas'!C39/'Denuncias-Renuncias'!G36</f>
        <v>0.33691756272401435</v>
      </c>
      <c r="Z36" s="52">
        <f>'Órdenes y Medidas'!C39/'Denuncias-Renuncias'!C36</f>
        <v>0.33691756272401435</v>
      </c>
    </row>
    <row r="37" spans="2:26" ht="20.100000000000001" customHeight="1" thickBot="1" x14ac:dyDescent="0.25">
      <c r="B37" s="4" t="s">
        <v>223</v>
      </c>
      <c r="C37" s="19">
        <v>1804</v>
      </c>
      <c r="D37" s="19">
        <v>1395</v>
      </c>
      <c r="E37" s="19">
        <v>409</v>
      </c>
      <c r="F37" s="19">
        <v>0</v>
      </c>
      <c r="G37" s="19">
        <v>1804</v>
      </c>
      <c r="H37" s="19">
        <v>1</v>
      </c>
      <c r="I37" s="19">
        <v>11</v>
      </c>
      <c r="J37" s="19">
        <v>1349</v>
      </c>
      <c r="K37" s="19">
        <v>75</v>
      </c>
      <c r="L37" s="19">
        <v>169</v>
      </c>
      <c r="M37" s="19">
        <v>177</v>
      </c>
      <c r="N37" s="19">
        <v>22</v>
      </c>
      <c r="O37" s="19">
        <v>49</v>
      </c>
      <c r="P37" s="19">
        <v>37</v>
      </c>
      <c r="Q37" s="19">
        <v>12</v>
      </c>
      <c r="R37" s="19">
        <v>491927</v>
      </c>
      <c r="S37" s="19">
        <v>248054</v>
      </c>
      <c r="T37" s="51">
        <f t="shared" si="5"/>
        <v>36.672107853401016</v>
      </c>
      <c r="U37" s="51">
        <f t="shared" si="6"/>
        <v>72.726099962105025</v>
      </c>
      <c r="V37" s="51">
        <f t="shared" si="2"/>
        <v>72.726099962105025</v>
      </c>
      <c r="W37" s="52">
        <f t="shared" si="7"/>
        <v>2.7161862527716185E-2</v>
      </c>
      <c r="X37" s="52">
        <f t="shared" si="4"/>
        <v>2.7161862527716185E-2</v>
      </c>
      <c r="Y37" s="52">
        <f>'Órdenes y Medidas'!C40/'Denuncias-Renuncias'!G37</f>
        <v>0.30155210643015523</v>
      </c>
      <c r="Z37" s="52">
        <f>'Órdenes y Medidas'!C40/'Denuncias-Renuncias'!C37</f>
        <v>0.30155210643015523</v>
      </c>
    </row>
    <row r="38" spans="2:26" ht="20.100000000000001" customHeight="1" thickBot="1" x14ac:dyDescent="0.25">
      <c r="B38" s="4" t="s">
        <v>224</v>
      </c>
      <c r="C38" s="19">
        <v>459</v>
      </c>
      <c r="D38" s="19">
        <v>259</v>
      </c>
      <c r="E38" s="19">
        <v>200</v>
      </c>
      <c r="F38" s="19">
        <v>0</v>
      </c>
      <c r="G38" s="19">
        <v>459</v>
      </c>
      <c r="H38" s="19">
        <v>7</v>
      </c>
      <c r="I38" s="19">
        <v>1</v>
      </c>
      <c r="J38" s="19">
        <v>381</v>
      </c>
      <c r="K38" s="19">
        <v>4</v>
      </c>
      <c r="L38" s="19">
        <v>7</v>
      </c>
      <c r="M38" s="19">
        <v>59</v>
      </c>
      <c r="N38" s="19">
        <v>0</v>
      </c>
      <c r="O38" s="19">
        <v>5</v>
      </c>
      <c r="P38" s="19">
        <v>5</v>
      </c>
      <c r="Q38" s="19">
        <v>0</v>
      </c>
      <c r="R38" s="19">
        <v>198436</v>
      </c>
      <c r="S38" s="19">
        <v>98502</v>
      </c>
      <c r="T38" s="51">
        <f t="shared" si="5"/>
        <v>23.130883509040697</v>
      </c>
      <c r="U38" s="51">
        <f t="shared" si="6"/>
        <v>46.598038618505214</v>
      </c>
      <c r="V38" s="51">
        <f t="shared" si="2"/>
        <v>46.598038618505214</v>
      </c>
      <c r="W38" s="52">
        <f t="shared" si="7"/>
        <v>1.0893246187363835E-2</v>
      </c>
      <c r="X38" s="52">
        <f t="shared" si="4"/>
        <v>1.0893246187363835E-2</v>
      </c>
      <c r="Y38" s="52">
        <f>'Órdenes y Medidas'!C41/'Denuncias-Renuncias'!G38</f>
        <v>0.3224400871459695</v>
      </c>
      <c r="Z38" s="52">
        <f>'Órdenes y Medidas'!C41/'Denuncias-Renuncias'!C38</f>
        <v>0.3224400871459695</v>
      </c>
    </row>
    <row r="39" spans="2:26" ht="20.100000000000001" customHeight="1" thickBot="1" x14ac:dyDescent="0.25">
      <c r="B39" s="4" t="s">
        <v>225</v>
      </c>
      <c r="C39" s="19">
        <v>905</v>
      </c>
      <c r="D39" s="19">
        <v>586</v>
      </c>
      <c r="E39" s="19">
        <v>319</v>
      </c>
      <c r="F39" s="19">
        <v>1</v>
      </c>
      <c r="G39" s="19">
        <v>905</v>
      </c>
      <c r="H39" s="19">
        <v>16</v>
      </c>
      <c r="I39" s="19">
        <v>0</v>
      </c>
      <c r="J39" s="19">
        <v>614</v>
      </c>
      <c r="K39" s="19">
        <v>12</v>
      </c>
      <c r="L39" s="19">
        <v>102</v>
      </c>
      <c r="M39" s="19">
        <v>71</v>
      </c>
      <c r="N39" s="19">
        <v>90</v>
      </c>
      <c r="O39" s="19">
        <v>72</v>
      </c>
      <c r="P39" s="19">
        <v>41</v>
      </c>
      <c r="Q39" s="19">
        <v>31</v>
      </c>
      <c r="R39" s="19">
        <v>275082</v>
      </c>
      <c r="S39" s="19">
        <v>135666</v>
      </c>
      <c r="T39" s="51">
        <f t="shared" si="5"/>
        <v>32.899280941682846</v>
      </c>
      <c r="U39" s="51">
        <f t="shared" si="6"/>
        <v>66.707944510783832</v>
      </c>
      <c r="V39" s="51">
        <f t="shared" si="2"/>
        <v>66.707944510783832</v>
      </c>
      <c r="W39" s="52">
        <f t="shared" si="7"/>
        <v>7.9558011049723751E-2</v>
      </c>
      <c r="X39" s="52">
        <f t="shared" si="4"/>
        <v>7.9558011049723751E-2</v>
      </c>
      <c r="Y39" s="52">
        <f>'Órdenes y Medidas'!C42/'Denuncias-Renuncias'!G39</f>
        <v>0.27734806629834252</v>
      </c>
      <c r="Z39" s="52">
        <f>'Órdenes y Medidas'!C42/'Denuncias-Renuncias'!C39</f>
        <v>0.27734806629834252</v>
      </c>
    </row>
    <row r="40" spans="2:26" ht="20.100000000000001" customHeight="1" thickBot="1" x14ac:dyDescent="0.25">
      <c r="B40" s="4" t="s">
        <v>226</v>
      </c>
      <c r="C40" s="19">
        <v>2160</v>
      </c>
      <c r="D40" s="19">
        <v>1580</v>
      </c>
      <c r="E40" s="19">
        <v>580</v>
      </c>
      <c r="F40" s="19">
        <v>4</v>
      </c>
      <c r="G40" s="19">
        <v>2316</v>
      </c>
      <c r="H40" s="19">
        <v>32</v>
      </c>
      <c r="I40" s="19">
        <v>0</v>
      </c>
      <c r="J40" s="19">
        <v>2111</v>
      </c>
      <c r="K40" s="19">
        <v>26</v>
      </c>
      <c r="L40" s="19">
        <v>97</v>
      </c>
      <c r="M40" s="19">
        <v>38</v>
      </c>
      <c r="N40" s="19">
        <v>12</v>
      </c>
      <c r="O40" s="19">
        <v>185</v>
      </c>
      <c r="P40" s="19">
        <v>135</v>
      </c>
      <c r="Q40" s="19">
        <v>50</v>
      </c>
      <c r="R40" s="19">
        <v>731112</v>
      </c>
      <c r="S40" s="19">
        <v>363232</v>
      </c>
      <c r="T40" s="51">
        <f t="shared" si="5"/>
        <v>31.677773036142206</v>
      </c>
      <c r="U40" s="51">
        <f t="shared" si="6"/>
        <v>63.760902123160953</v>
      </c>
      <c r="V40" s="51">
        <f t="shared" si="2"/>
        <v>59.466126332481721</v>
      </c>
      <c r="W40" s="52">
        <f t="shared" si="7"/>
        <v>7.987910189982729E-2</v>
      </c>
      <c r="X40" s="52">
        <f t="shared" si="4"/>
        <v>8.5648148148148154E-2</v>
      </c>
      <c r="Y40" s="52">
        <f>'Órdenes y Medidas'!C43/'Denuncias-Renuncias'!G40</f>
        <v>0.29576856649395511</v>
      </c>
      <c r="Z40" s="52">
        <f>'Órdenes y Medidas'!C43/'Denuncias-Renuncias'!C40</f>
        <v>0.31712962962962965</v>
      </c>
    </row>
    <row r="41" spans="2:26" ht="20.100000000000001" customHeight="1" thickBot="1" x14ac:dyDescent="0.25">
      <c r="B41" s="4" t="s">
        <v>227</v>
      </c>
      <c r="C41" s="19">
        <v>16504</v>
      </c>
      <c r="D41" s="19">
        <v>9519</v>
      </c>
      <c r="E41" s="19">
        <v>6985</v>
      </c>
      <c r="F41" s="19">
        <v>41</v>
      </c>
      <c r="G41" s="19">
        <v>16775</v>
      </c>
      <c r="H41" s="19">
        <v>340</v>
      </c>
      <c r="I41" s="19">
        <v>47</v>
      </c>
      <c r="J41" s="19">
        <v>11059</v>
      </c>
      <c r="K41" s="19">
        <v>179</v>
      </c>
      <c r="L41" s="19">
        <v>3463</v>
      </c>
      <c r="M41" s="19">
        <v>1590</v>
      </c>
      <c r="N41" s="19">
        <v>97</v>
      </c>
      <c r="O41" s="19">
        <v>2176</v>
      </c>
      <c r="P41" s="19">
        <v>1150</v>
      </c>
      <c r="Q41" s="19">
        <v>1026</v>
      </c>
      <c r="R41" s="19">
        <v>5797356</v>
      </c>
      <c r="S41" s="19">
        <v>2967096</v>
      </c>
      <c r="T41" s="51">
        <f t="shared" si="5"/>
        <v>28.935604437609147</v>
      </c>
      <c r="U41" s="51">
        <f t="shared" si="6"/>
        <v>56.536761870866322</v>
      </c>
      <c r="V41" s="51">
        <f t="shared" si="2"/>
        <v>55.623410904129827</v>
      </c>
      <c r="W41" s="52">
        <f t="shared" si="7"/>
        <v>0.12971684053651267</v>
      </c>
      <c r="X41" s="52">
        <f t="shared" si="4"/>
        <v>0.13184682501211828</v>
      </c>
      <c r="Y41" s="52">
        <f>'Órdenes y Medidas'!C44/'Denuncias-Renuncias'!G41</f>
        <v>0.24441132637853949</v>
      </c>
      <c r="Z41" s="52">
        <f>'Órdenes y Medidas'!C44/'Denuncias-Renuncias'!C41</f>
        <v>0.24842462433349491</v>
      </c>
    </row>
    <row r="42" spans="2:26" ht="20.100000000000001" customHeight="1" thickBot="1" x14ac:dyDescent="0.25">
      <c r="B42" s="4" t="s">
        <v>228</v>
      </c>
      <c r="C42" s="19">
        <v>2977</v>
      </c>
      <c r="D42" s="19">
        <v>1601</v>
      </c>
      <c r="E42" s="19">
        <v>1376</v>
      </c>
      <c r="F42" s="19">
        <v>1</v>
      </c>
      <c r="G42" s="19">
        <v>2977</v>
      </c>
      <c r="H42" s="19">
        <v>2</v>
      </c>
      <c r="I42" s="19">
        <v>0</v>
      </c>
      <c r="J42" s="19">
        <v>2457</v>
      </c>
      <c r="K42" s="19">
        <v>33</v>
      </c>
      <c r="L42" s="19">
        <v>253</v>
      </c>
      <c r="M42" s="19">
        <v>183</v>
      </c>
      <c r="N42" s="19">
        <v>49</v>
      </c>
      <c r="O42" s="19">
        <v>304</v>
      </c>
      <c r="P42" s="19">
        <v>162</v>
      </c>
      <c r="Q42" s="19">
        <v>142</v>
      </c>
      <c r="R42" s="19">
        <v>808672</v>
      </c>
      <c r="S42" s="19">
        <v>403980</v>
      </c>
      <c r="T42" s="51">
        <f t="shared" si="5"/>
        <v>36.813442285623836</v>
      </c>
      <c r="U42" s="51">
        <f t="shared" si="6"/>
        <v>73.691766919154418</v>
      </c>
      <c r="V42" s="51">
        <f t="shared" si="2"/>
        <v>73.691766919154418</v>
      </c>
      <c r="W42" s="52">
        <f t="shared" si="7"/>
        <v>0.10211622438696674</v>
      </c>
      <c r="X42" s="52">
        <f t="shared" si="4"/>
        <v>0.10211622438696674</v>
      </c>
      <c r="Y42" s="52">
        <f>'Órdenes y Medidas'!C45/'Denuncias-Renuncias'!G42</f>
        <v>0.21565334229089689</v>
      </c>
      <c r="Z42" s="52">
        <f>'Órdenes y Medidas'!C45/'Denuncias-Renuncias'!C42</f>
        <v>0.21565334229089689</v>
      </c>
    </row>
    <row r="43" spans="2:26" ht="20.100000000000001" customHeight="1" thickBot="1" x14ac:dyDescent="0.25">
      <c r="B43" s="4" t="s">
        <v>229</v>
      </c>
      <c r="C43" s="19">
        <v>1960</v>
      </c>
      <c r="D43" s="19">
        <v>994</v>
      </c>
      <c r="E43" s="19">
        <v>966</v>
      </c>
      <c r="F43" s="19">
        <v>18</v>
      </c>
      <c r="G43" s="19">
        <v>1967</v>
      </c>
      <c r="H43" s="19">
        <v>5</v>
      </c>
      <c r="I43" s="19">
        <v>0</v>
      </c>
      <c r="J43" s="19">
        <v>1725</v>
      </c>
      <c r="K43" s="19">
        <v>4</v>
      </c>
      <c r="L43" s="19">
        <v>120</v>
      </c>
      <c r="M43" s="19">
        <v>92</v>
      </c>
      <c r="N43" s="19">
        <v>21</v>
      </c>
      <c r="O43" s="19">
        <v>125</v>
      </c>
      <c r="P43" s="19">
        <v>62</v>
      </c>
      <c r="Q43" s="19">
        <v>63</v>
      </c>
      <c r="R43" s="19">
        <v>447343</v>
      </c>
      <c r="S43" s="19">
        <v>218786</v>
      </c>
      <c r="T43" s="51">
        <f t="shared" si="5"/>
        <v>43.970733866406768</v>
      </c>
      <c r="U43" s="51">
        <f t="shared" si="6"/>
        <v>89.905204172113386</v>
      </c>
      <c r="V43" s="51">
        <f t="shared" ref="V43:V61" si="8">+(C43/S43)*10000</f>
        <v>89.585256826305169</v>
      </c>
      <c r="W43" s="52">
        <f t="shared" si="7"/>
        <v>6.3548551093035074E-2</v>
      </c>
      <c r="X43" s="52">
        <f t="shared" ref="X43:X61" si="9">O43/C43</f>
        <v>6.3775510204081634E-2</v>
      </c>
      <c r="Y43" s="52">
        <f>'Órdenes y Medidas'!C46/'Denuncias-Renuncias'!G43</f>
        <v>0.25317742755465178</v>
      </c>
      <c r="Z43" s="52">
        <f>'Órdenes y Medidas'!C46/'Denuncias-Renuncias'!C43</f>
        <v>0.25408163265306122</v>
      </c>
    </row>
    <row r="44" spans="2:26" ht="20.100000000000001" customHeight="1" thickBot="1" x14ac:dyDescent="0.25">
      <c r="B44" s="4" t="s">
        <v>230</v>
      </c>
      <c r="C44" s="19">
        <v>3231</v>
      </c>
      <c r="D44" s="19">
        <v>1921</v>
      </c>
      <c r="E44" s="19">
        <v>1310</v>
      </c>
      <c r="F44" s="19">
        <v>1</v>
      </c>
      <c r="G44" s="19">
        <v>3231</v>
      </c>
      <c r="H44" s="19">
        <v>5</v>
      </c>
      <c r="I44" s="19">
        <v>0</v>
      </c>
      <c r="J44" s="19">
        <v>2421</v>
      </c>
      <c r="K44" s="19">
        <v>11</v>
      </c>
      <c r="L44" s="19">
        <v>584</v>
      </c>
      <c r="M44" s="19">
        <v>205</v>
      </c>
      <c r="N44" s="19">
        <v>5</v>
      </c>
      <c r="O44" s="19">
        <v>300</v>
      </c>
      <c r="P44" s="19">
        <v>186</v>
      </c>
      <c r="Q44" s="19">
        <v>114</v>
      </c>
      <c r="R44" s="19">
        <v>848592</v>
      </c>
      <c r="S44" s="19">
        <v>424878</v>
      </c>
      <c r="T44" s="51">
        <f t="shared" si="5"/>
        <v>38.074834549465464</v>
      </c>
      <c r="U44" s="51">
        <f t="shared" si="6"/>
        <v>76.045358903026283</v>
      </c>
      <c r="V44" s="51">
        <f t="shared" si="8"/>
        <v>76.045358903026283</v>
      </c>
      <c r="W44" s="52">
        <f t="shared" si="7"/>
        <v>9.2850510677808723E-2</v>
      </c>
      <c r="X44" s="52">
        <f t="shared" si="9"/>
        <v>9.2850510677808723E-2</v>
      </c>
      <c r="Y44" s="52">
        <f>'Órdenes y Medidas'!C47/'Denuncias-Renuncias'!G44</f>
        <v>0.24574435159393376</v>
      </c>
      <c r="Z44" s="52">
        <f>'Órdenes y Medidas'!C47/'Denuncias-Renuncias'!C44</f>
        <v>0.24574435159393376</v>
      </c>
    </row>
    <row r="45" spans="2:26" ht="20.100000000000001" customHeight="1" thickBot="1" x14ac:dyDescent="0.25">
      <c r="B45" s="4" t="s">
        <v>231</v>
      </c>
      <c r="C45" s="19">
        <v>10885</v>
      </c>
      <c r="D45" s="19">
        <v>6311</v>
      </c>
      <c r="E45" s="19">
        <v>4574</v>
      </c>
      <c r="F45" s="19">
        <v>21</v>
      </c>
      <c r="G45" s="19">
        <v>10922</v>
      </c>
      <c r="H45" s="19">
        <v>16</v>
      </c>
      <c r="I45" s="19">
        <v>0</v>
      </c>
      <c r="J45" s="19">
        <v>7800</v>
      </c>
      <c r="K45" s="19">
        <v>201</v>
      </c>
      <c r="L45" s="19">
        <v>1124</v>
      </c>
      <c r="M45" s="19">
        <v>1509</v>
      </c>
      <c r="N45" s="19">
        <v>272</v>
      </c>
      <c r="O45" s="19">
        <v>1137</v>
      </c>
      <c r="P45" s="19">
        <v>552</v>
      </c>
      <c r="Q45" s="19">
        <v>585</v>
      </c>
      <c r="R45" s="19">
        <v>1955268</v>
      </c>
      <c r="S45" s="19">
        <v>988791</v>
      </c>
      <c r="T45" s="51">
        <f t="shared" si="5"/>
        <v>55.859350227181132</v>
      </c>
      <c r="U45" s="51">
        <f t="shared" si="6"/>
        <v>110.45812512452076</v>
      </c>
      <c r="V45" s="51">
        <f t="shared" si="8"/>
        <v>110.0839307801143</v>
      </c>
      <c r="W45" s="52">
        <f t="shared" si="7"/>
        <v>0.10410181285478851</v>
      </c>
      <c r="X45" s="52">
        <f t="shared" si="9"/>
        <v>0.10445567294441893</v>
      </c>
      <c r="Y45" s="52">
        <f>'Órdenes y Medidas'!C48/'Denuncias-Renuncias'!G45</f>
        <v>0.22514191540010986</v>
      </c>
      <c r="Z45" s="52">
        <f>'Órdenes y Medidas'!C48/'Denuncias-Renuncias'!C45</f>
        <v>0.22590721175930178</v>
      </c>
    </row>
    <row r="46" spans="2:26" ht="20.100000000000001" customHeight="1" thickBot="1" x14ac:dyDescent="0.25">
      <c r="B46" s="4" t="s">
        <v>232</v>
      </c>
      <c r="C46" s="19">
        <v>3573</v>
      </c>
      <c r="D46" s="19">
        <v>2305</v>
      </c>
      <c r="E46" s="19">
        <v>1268</v>
      </c>
      <c r="F46" s="19">
        <v>6</v>
      </c>
      <c r="G46" s="19">
        <v>3875</v>
      </c>
      <c r="H46" s="19">
        <v>8</v>
      </c>
      <c r="I46" s="19">
        <v>0</v>
      </c>
      <c r="J46" s="19">
        <v>2490</v>
      </c>
      <c r="K46" s="19">
        <v>17</v>
      </c>
      <c r="L46" s="19">
        <v>481</v>
      </c>
      <c r="M46" s="19">
        <v>66</v>
      </c>
      <c r="N46" s="19">
        <v>813</v>
      </c>
      <c r="O46" s="19">
        <v>347</v>
      </c>
      <c r="P46" s="19">
        <v>205</v>
      </c>
      <c r="Q46" s="19">
        <v>142</v>
      </c>
      <c r="R46" s="19">
        <v>604086</v>
      </c>
      <c r="S46" s="19">
        <v>304306</v>
      </c>
      <c r="T46" s="51">
        <f t="shared" si="5"/>
        <v>64.14649569763246</v>
      </c>
      <c r="U46" s="51">
        <f t="shared" si="6"/>
        <v>127.33892857847034</v>
      </c>
      <c r="V46" s="51">
        <f t="shared" si="8"/>
        <v>117.41470756409666</v>
      </c>
      <c r="W46" s="52">
        <f t="shared" si="7"/>
        <v>8.9548387096774193E-2</v>
      </c>
      <c r="X46" s="52">
        <f t="shared" si="9"/>
        <v>9.7117268401903156E-2</v>
      </c>
      <c r="Y46" s="52">
        <f>'Órdenes y Medidas'!C49/'Denuncias-Renuncias'!G46</f>
        <v>0.12980645161290322</v>
      </c>
      <c r="Z46" s="52">
        <f>'Órdenes y Medidas'!C49/'Denuncias-Renuncias'!C46</f>
        <v>0.14077805765463197</v>
      </c>
    </row>
    <row r="47" spans="2:26" ht="20.100000000000001" customHeight="1" thickBot="1" x14ac:dyDescent="0.25">
      <c r="B47" s="4" t="s">
        <v>233</v>
      </c>
      <c r="C47" s="19">
        <v>13756</v>
      </c>
      <c r="D47" s="19">
        <v>8805</v>
      </c>
      <c r="E47" s="19">
        <v>4951</v>
      </c>
      <c r="F47" s="19">
        <v>36</v>
      </c>
      <c r="G47" s="19">
        <v>14158</v>
      </c>
      <c r="H47" s="19">
        <v>164</v>
      </c>
      <c r="I47" s="19">
        <v>18</v>
      </c>
      <c r="J47" s="19">
        <v>8576</v>
      </c>
      <c r="K47" s="19">
        <v>200</v>
      </c>
      <c r="L47" s="19">
        <v>2740</v>
      </c>
      <c r="M47" s="19">
        <v>1706</v>
      </c>
      <c r="N47" s="19">
        <v>754</v>
      </c>
      <c r="O47" s="19">
        <v>1734</v>
      </c>
      <c r="P47" s="19">
        <v>1009</v>
      </c>
      <c r="Q47" s="19">
        <v>725</v>
      </c>
      <c r="R47" s="19">
        <v>2656841</v>
      </c>
      <c r="S47" s="19">
        <v>1357172</v>
      </c>
      <c r="T47" s="51">
        <f t="shared" si="5"/>
        <v>53.288849426819297</v>
      </c>
      <c r="U47" s="51">
        <f t="shared" si="6"/>
        <v>104.31986513131719</v>
      </c>
      <c r="V47" s="51">
        <f t="shared" si="8"/>
        <v>101.35782347410645</v>
      </c>
      <c r="W47" s="52">
        <f t="shared" si="7"/>
        <v>0.12247492583698262</v>
      </c>
      <c r="X47" s="52">
        <f t="shared" si="9"/>
        <v>0.12605408548996802</v>
      </c>
      <c r="Y47" s="52">
        <f>'Órdenes y Medidas'!C50/'Denuncias-Renuncias'!G47</f>
        <v>0.17029241418279417</v>
      </c>
      <c r="Z47" s="52">
        <f>'Órdenes y Medidas'!C50/'Denuncias-Renuncias'!C47</f>
        <v>0.17526897353881943</v>
      </c>
    </row>
    <row r="48" spans="2:26" ht="20.100000000000001" customHeight="1" thickBot="1" x14ac:dyDescent="0.25">
      <c r="B48" s="4" t="s">
        <v>234</v>
      </c>
      <c r="C48" s="19">
        <v>1654</v>
      </c>
      <c r="D48" s="19">
        <v>1326</v>
      </c>
      <c r="E48" s="19">
        <v>328</v>
      </c>
      <c r="F48" s="19">
        <v>3</v>
      </c>
      <c r="G48" s="19">
        <v>2817</v>
      </c>
      <c r="H48" s="19">
        <v>11</v>
      </c>
      <c r="I48" s="19">
        <v>4</v>
      </c>
      <c r="J48" s="19">
        <v>1512</v>
      </c>
      <c r="K48" s="19">
        <v>17</v>
      </c>
      <c r="L48" s="19">
        <v>360</v>
      </c>
      <c r="M48" s="19">
        <v>45</v>
      </c>
      <c r="N48" s="19">
        <v>868</v>
      </c>
      <c r="O48" s="19">
        <v>132</v>
      </c>
      <c r="P48" s="19">
        <v>101</v>
      </c>
      <c r="Q48" s="19">
        <v>31</v>
      </c>
      <c r="R48" s="19">
        <v>666049</v>
      </c>
      <c r="S48" s="19">
        <v>336931</v>
      </c>
      <c r="T48" s="51">
        <f t="shared" si="5"/>
        <v>42.294185562924049</v>
      </c>
      <c r="U48" s="51">
        <f t="shared" si="6"/>
        <v>83.607622925762243</v>
      </c>
      <c r="V48" s="51">
        <f t="shared" si="8"/>
        <v>49.090169797376909</v>
      </c>
      <c r="W48" s="52">
        <f t="shared" si="7"/>
        <v>4.6858359957401494E-2</v>
      </c>
      <c r="X48" s="52">
        <f t="shared" si="9"/>
        <v>7.9806529625151154E-2</v>
      </c>
      <c r="Y48" s="52">
        <f>'Órdenes y Medidas'!C51/'Denuncias-Renuncias'!G48</f>
        <v>0.1959531416400426</v>
      </c>
      <c r="Z48" s="52">
        <f>'Órdenes y Medidas'!C51/'Denuncias-Renuncias'!C48</f>
        <v>0.33373639661426846</v>
      </c>
    </row>
    <row r="49" spans="2:26" ht="20.100000000000001" customHeight="1" thickBot="1" x14ac:dyDescent="0.25">
      <c r="B49" s="4" t="s">
        <v>235</v>
      </c>
      <c r="C49" s="19">
        <v>1308</v>
      </c>
      <c r="D49" s="19">
        <v>1189</v>
      </c>
      <c r="E49" s="19">
        <v>119</v>
      </c>
      <c r="F49" s="19">
        <v>8</v>
      </c>
      <c r="G49" s="19">
        <v>1308</v>
      </c>
      <c r="H49" s="19">
        <v>50</v>
      </c>
      <c r="I49" s="19">
        <v>6</v>
      </c>
      <c r="J49" s="19">
        <v>863</v>
      </c>
      <c r="K49" s="19">
        <v>24</v>
      </c>
      <c r="L49" s="19">
        <v>220</v>
      </c>
      <c r="M49" s="19">
        <v>132</v>
      </c>
      <c r="N49" s="19">
        <v>13</v>
      </c>
      <c r="O49" s="19">
        <v>3</v>
      </c>
      <c r="P49" s="19">
        <v>2</v>
      </c>
      <c r="Q49" s="19">
        <v>1</v>
      </c>
      <c r="R49" s="19">
        <v>388257</v>
      </c>
      <c r="S49" s="19">
        <v>195749</v>
      </c>
      <c r="T49" s="51">
        <f t="shared" si="5"/>
        <v>33.689025568115966</v>
      </c>
      <c r="U49" s="51">
        <f t="shared" si="6"/>
        <v>66.820264726767434</v>
      </c>
      <c r="V49" s="51">
        <f t="shared" si="8"/>
        <v>66.820264726767434</v>
      </c>
      <c r="W49" s="52">
        <f t="shared" si="7"/>
        <v>2.2935779816513763E-3</v>
      </c>
      <c r="X49" s="52">
        <f t="shared" si="9"/>
        <v>2.2935779816513763E-3</v>
      </c>
      <c r="Y49" s="52">
        <f>'Órdenes y Medidas'!C52/'Denuncias-Renuncias'!G49</f>
        <v>0.1834862385321101</v>
      </c>
      <c r="Z49" s="52">
        <f>'Órdenes y Medidas'!C52/'Denuncias-Renuncias'!C49</f>
        <v>0.1834862385321101</v>
      </c>
    </row>
    <row r="50" spans="2:26" ht="20.100000000000001" customHeight="1" thickBot="1" x14ac:dyDescent="0.25">
      <c r="B50" s="4" t="s">
        <v>236</v>
      </c>
      <c r="C50" s="19">
        <v>3155</v>
      </c>
      <c r="D50" s="19">
        <v>2501</v>
      </c>
      <c r="E50" s="19">
        <v>654</v>
      </c>
      <c r="F50" s="19">
        <v>51</v>
      </c>
      <c r="G50" s="19">
        <v>3155</v>
      </c>
      <c r="H50" s="19">
        <v>42</v>
      </c>
      <c r="I50" s="19">
        <v>5</v>
      </c>
      <c r="J50" s="19">
        <v>2252</v>
      </c>
      <c r="K50" s="19">
        <v>58</v>
      </c>
      <c r="L50" s="19">
        <v>520</v>
      </c>
      <c r="M50" s="19">
        <v>231</v>
      </c>
      <c r="N50" s="19">
        <v>47</v>
      </c>
      <c r="O50" s="19">
        <v>279</v>
      </c>
      <c r="P50" s="19">
        <v>203</v>
      </c>
      <c r="Q50" s="19">
        <v>76</v>
      </c>
      <c r="R50" s="19">
        <v>1123884</v>
      </c>
      <c r="S50" s="19">
        <v>585361</v>
      </c>
      <c r="T50" s="51">
        <f t="shared" si="5"/>
        <v>28.072292158265441</v>
      </c>
      <c r="U50" s="51">
        <f t="shared" si="6"/>
        <v>53.898363573931299</v>
      </c>
      <c r="V50" s="51">
        <f t="shared" si="8"/>
        <v>53.898363573931299</v>
      </c>
      <c r="W50" s="52">
        <f t="shared" si="7"/>
        <v>8.8431061806656108E-2</v>
      </c>
      <c r="X50" s="52">
        <f t="shared" si="9"/>
        <v>8.8431061806656108E-2</v>
      </c>
      <c r="Y50" s="52">
        <f>'Órdenes y Medidas'!C53/'Denuncias-Renuncias'!G50</f>
        <v>0.26053882725832012</v>
      </c>
      <c r="Z50" s="52">
        <f>'Órdenes y Medidas'!C53/'Denuncias-Renuncias'!C50</f>
        <v>0.26053882725832012</v>
      </c>
    </row>
    <row r="51" spans="2:26" ht="20.100000000000001" customHeight="1" thickBot="1" x14ac:dyDescent="0.25">
      <c r="B51" s="4" t="s">
        <v>237</v>
      </c>
      <c r="C51" s="19">
        <v>754</v>
      </c>
      <c r="D51" s="19">
        <v>478</v>
      </c>
      <c r="E51" s="19">
        <v>276</v>
      </c>
      <c r="F51" s="19">
        <v>2</v>
      </c>
      <c r="G51" s="19">
        <v>799</v>
      </c>
      <c r="H51" s="19">
        <v>1</v>
      </c>
      <c r="I51" s="19">
        <v>0</v>
      </c>
      <c r="J51" s="19">
        <v>685</v>
      </c>
      <c r="K51" s="19">
        <v>21</v>
      </c>
      <c r="L51" s="19">
        <v>66</v>
      </c>
      <c r="M51" s="19">
        <v>15</v>
      </c>
      <c r="N51" s="19">
        <v>11</v>
      </c>
      <c r="O51" s="19">
        <v>64</v>
      </c>
      <c r="P51" s="19">
        <v>45</v>
      </c>
      <c r="Q51" s="19">
        <v>19</v>
      </c>
      <c r="R51" s="19">
        <v>324267</v>
      </c>
      <c r="S51" s="19">
        <v>166935</v>
      </c>
      <c r="T51" s="51">
        <f t="shared" si="5"/>
        <v>24.640188486648348</v>
      </c>
      <c r="U51" s="51">
        <f t="shared" si="6"/>
        <v>47.862940665528498</v>
      </c>
      <c r="V51" s="51">
        <f t="shared" si="8"/>
        <v>45.167280678108249</v>
      </c>
      <c r="W51" s="52">
        <f t="shared" si="7"/>
        <v>8.0100125156445559E-2</v>
      </c>
      <c r="X51" s="52">
        <f t="shared" si="9"/>
        <v>8.4880636604774531E-2</v>
      </c>
      <c r="Y51" s="52">
        <f>'Órdenes y Medidas'!C54/'Denuncias-Renuncias'!G51</f>
        <v>0.3091364205256571</v>
      </c>
      <c r="Z51" s="52">
        <f>'Órdenes y Medidas'!C54/'Denuncias-Renuncias'!C51</f>
        <v>0.32758620689655171</v>
      </c>
    </row>
    <row r="52" spans="2:26" ht="20.100000000000001" customHeight="1" thickBot="1" x14ac:dyDescent="0.25">
      <c r="B52" s="4" t="s">
        <v>238</v>
      </c>
      <c r="C52" s="19">
        <v>761</v>
      </c>
      <c r="D52" s="19">
        <v>565</v>
      </c>
      <c r="E52" s="19">
        <v>196</v>
      </c>
      <c r="F52" s="19">
        <v>7</v>
      </c>
      <c r="G52" s="19">
        <v>761</v>
      </c>
      <c r="H52" s="19">
        <v>6</v>
      </c>
      <c r="I52" s="19">
        <v>0</v>
      </c>
      <c r="J52" s="19">
        <v>558</v>
      </c>
      <c r="K52" s="19">
        <v>5</v>
      </c>
      <c r="L52" s="19">
        <v>145</v>
      </c>
      <c r="M52" s="19">
        <v>30</v>
      </c>
      <c r="N52" s="19">
        <v>17</v>
      </c>
      <c r="O52" s="19">
        <v>46</v>
      </c>
      <c r="P52" s="19">
        <v>29</v>
      </c>
      <c r="Q52" s="19">
        <v>17</v>
      </c>
      <c r="R52" s="19">
        <v>304563</v>
      </c>
      <c r="S52" s="19">
        <v>158292</v>
      </c>
      <c r="T52" s="51">
        <f t="shared" si="5"/>
        <v>24.986620173822821</v>
      </c>
      <c r="U52" s="51">
        <f t="shared" si="6"/>
        <v>48.07570818487352</v>
      </c>
      <c r="V52" s="51">
        <f t="shared" si="8"/>
        <v>48.07570818487352</v>
      </c>
      <c r="W52" s="52">
        <f t="shared" si="7"/>
        <v>6.0446780551905388E-2</v>
      </c>
      <c r="X52" s="52">
        <f t="shared" si="9"/>
        <v>6.0446780551905388E-2</v>
      </c>
      <c r="Y52" s="52">
        <f>'Órdenes y Medidas'!C55/'Denuncias-Renuncias'!G52</f>
        <v>0.27463863337713534</v>
      </c>
      <c r="Z52" s="52">
        <f>'Órdenes y Medidas'!C55/'Denuncias-Renuncias'!C52</f>
        <v>0.27463863337713534</v>
      </c>
    </row>
    <row r="53" spans="2:26" ht="20.100000000000001" customHeight="1" thickBot="1" x14ac:dyDescent="0.25">
      <c r="B53" s="4" t="s">
        <v>239</v>
      </c>
      <c r="C53" s="19">
        <v>2768</v>
      </c>
      <c r="D53" s="19">
        <v>2289</v>
      </c>
      <c r="E53" s="19">
        <v>479</v>
      </c>
      <c r="F53" s="19">
        <v>18</v>
      </c>
      <c r="G53" s="19">
        <v>2768</v>
      </c>
      <c r="H53" s="19">
        <v>42</v>
      </c>
      <c r="I53" s="19">
        <v>3</v>
      </c>
      <c r="J53" s="19">
        <v>2157</v>
      </c>
      <c r="K53" s="19">
        <v>54</v>
      </c>
      <c r="L53" s="19">
        <v>378</v>
      </c>
      <c r="M53" s="19">
        <v>115</v>
      </c>
      <c r="N53" s="19">
        <v>19</v>
      </c>
      <c r="O53" s="19">
        <v>104</v>
      </c>
      <c r="P53" s="19">
        <v>78</v>
      </c>
      <c r="Q53" s="19">
        <v>26</v>
      </c>
      <c r="R53" s="19">
        <v>946710</v>
      </c>
      <c r="S53" s="19">
        <v>489772</v>
      </c>
      <c r="T53" s="51">
        <f t="shared" si="5"/>
        <v>29.238098256065744</v>
      </c>
      <c r="U53" s="51">
        <f t="shared" si="6"/>
        <v>56.516093202551396</v>
      </c>
      <c r="V53" s="51">
        <f t="shared" si="8"/>
        <v>56.516093202551396</v>
      </c>
      <c r="W53" s="52">
        <f t="shared" si="7"/>
        <v>3.7572254335260118E-2</v>
      </c>
      <c r="X53" s="52">
        <f t="shared" si="9"/>
        <v>3.7572254335260118E-2</v>
      </c>
      <c r="Y53" s="52">
        <f>'Órdenes y Medidas'!C56/'Denuncias-Renuncias'!G53</f>
        <v>0.23482658959537572</v>
      </c>
      <c r="Z53" s="52">
        <f>'Órdenes y Medidas'!C56/'Denuncias-Renuncias'!C53</f>
        <v>0.23482658959537572</v>
      </c>
    </row>
    <row r="54" spans="2:26" ht="20.100000000000001" customHeight="1" thickBot="1" x14ac:dyDescent="0.25">
      <c r="B54" s="4" t="s">
        <v>240</v>
      </c>
      <c r="C54" s="19">
        <v>29002</v>
      </c>
      <c r="D54" s="19">
        <v>16107</v>
      </c>
      <c r="E54" s="19">
        <v>12895</v>
      </c>
      <c r="F54" s="19">
        <v>11</v>
      </c>
      <c r="G54" s="19">
        <v>30032</v>
      </c>
      <c r="H54" s="19">
        <v>762</v>
      </c>
      <c r="I54" s="19">
        <v>64</v>
      </c>
      <c r="J54" s="19">
        <v>20686</v>
      </c>
      <c r="K54" s="19">
        <v>617</v>
      </c>
      <c r="L54" s="19">
        <v>5648</v>
      </c>
      <c r="M54" s="19">
        <v>1459</v>
      </c>
      <c r="N54" s="19">
        <v>796</v>
      </c>
      <c r="O54" s="19">
        <v>3038</v>
      </c>
      <c r="P54" s="19">
        <v>1570</v>
      </c>
      <c r="Q54" s="19">
        <v>1468</v>
      </c>
      <c r="R54" s="19">
        <v>6871903</v>
      </c>
      <c r="S54" s="19">
        <v>3583706</v>
      </c>
      <c r="T54" s="51">
        <f t="shared" si="5"/>
        <v>43.702595918481386</v>
      </c>
      <c r="U54" s="51">
        <f t="shared" si="6"/>
        <v>83.801517200350702</v>
      </c>
      <c r="V54" s="51">
        <f t="shared" si="8"/>
        <v>80.927397504147947</v>
      </c>
      <c r="W54" s="52">
        <f t="shared" si="7"/>
        <v>0.10115876398508258</v>
      </c>
      <c r="X54" s="52">
        <f t="shared" si="9"/>
        <v>0.10475139645541687</v>
      </c>
      <c r="Y54" s="52">
        <f>'Órdenes y Medidas'!C57/'Denuncias-Renuncias'!G54</f>
        <v>0.20637986148108683</v>
      </c>
      <c r="Z54" s="52">
        <f>'Órdenes y Medidas'!C57/'Denuncias-Renuncias'!C54</f>
        <v>0.21370939935176883</v>
      </c>
    </row>
    <row r="55" spans="2:26" ht="20.100000000000001" customHeight="1" thickBot="1" x14ac:dyDescent="0.25">
      <c r="B55" s="4" t="s">
        <v>241</v>
      </c>
      <c r="C55" s="19">
        <v>8859</v>
      </c>
      <c r="D55" s="19">
        <v>5649</v>
      </c>
      <c r="E55" s="19">
        <v>3210</v>
      </c>
      <c r="F55" s="19">
        <v>50</v>
      </c>
      <c r="G55" s="19">
        <v>8898</v>
      </c>
      <c r="H55" s="19">
        <v>6</v>
      </c>
      <c r="I55" s="19">
        <v>0</v>
      </c>
      <c r="J55" s="19">
        <v>6702</v>
      </c>
      <c r="K55" s="19">
        <v>213</v>
      </c>
      <c r="L55" s="19">
        <v>1461</v>
      </c>
      <c r="M55" s="19">
        <v>504</v>
      </c>
      <c r="N55" s="19">
        <v>12</v>
      </c>
      <c r="O55" s="19">
        <v>456</v>
      </c>
      <c r="P55" s="19">
        <v>253</v>
      </c>
      <c r="Q55" s="19">
        <v>203</v>
      </c>
      <c r="R55" s="19">
        <v>1551692</v>
      </c>
      <c r="S55" s="19">
        <v>773873</v>
      </c>
      <c r="T55" s="51">
        <f t="shared" si="5"/>
        <v>57.343854321605058</v>
      </c>
      <c r="U55" s="51">
        <f t="shared" si="6"/>
        <v>114.98010655495152</v>
      </c>
      <c r="V55" s="51">
        <f t="shared" si="8"/>
        <v>114.47614789506805</v>
      </c>
      <c r="W55" s="52">
        <f t="shared" si="7"/>
        <v>5.124747134187458E-2</v>
      </c>
      <c r="X55" s="52">
        <f t="shared" si="9"/>
        <v>5.1473078225533354E-2</v>
      </c>
      <c r="Y55" s="52">
        <f>'Órdenes y Medidas'!C58/'Denuncias-Renuncias'!G55</f>
        <v>0.19375140481006967</v>
      </c>
      <c r="Z55" s="52">
        <f>'Órdenes y Medidas'!C58/'Denuncias-Renuncias'!C55</f>
        <v>0.19460435715091998</v>
      </c>
    </row>
    <row r="56" spans="2:26" ht="20.100000000000001" customHeight="1" thickBot="1" x14ac:dyDescent="0.25">
      <c r="B56" s="4" t="s">
        <v>242</v>
      </c>
      <c r="C56" s="19">
        <v>3017</v>
      </c>
      <c r="D56" s="19">
        <v>1448</v>
      </c>
      <c r="E56" s="19">
        <v>1569</v>
      </c>
      <c r="F56" s="19">
        <v>4</v>
      </c>
      <c r="G56" s="19">
        <v>3017</v>
      </c>
      <c r="H56" s="19">
        <v>4</v>
      </c>
      <c r="I56" s="19">
        <v>3</v>
      </c>
      <c r="J56" s="19">
        <v>2089</v>
      </c>
      <c r="K56" s="19">
        <v>86</v>
      </c>
      <c r="L56" s="19">
        <v>550</v>
      </c>
      <c r="M56" s="19">
        <v>254</v>
      </c>
      <c r="N56" s="19">
        <v>31</v>
      </c>
      <c r="O56" s="19">
        <v>38</v>
      </c>
      <c r="P56" s="19">
        <v>20</v>
      </c>
      <c r="Q56" s="19">
        <v>18</v>
      </c>
      <c r="R56" s="19">
        <v>672155</v>
      </c>
      <c r="S56" s="19">
        <v>339580</v>
      </c>
      <c r="T56" s="51">
        <f t="shared" si="5"/>
        <v>44.885480283565542</v>
      </c>
      <c r="U56" s="51">
        <f t="shared" si="6"/>
        <v>88.845043877731314</v>
      </c>
      <c r="V56" s="51">
        <f t="shared" si="8"/>
        <v>88.845043877731314</v>
      </c>
      <c r="W56" s="52">
        <f t="shared" si="7"/>
        <v>1.2595293337752734E-2</v>
      </c>
      <c r="X56" s="52">
        <f t="shared" si="9"/>
        <v>1.2595293337752734E-2</v>
      </c>
      <c r="Y56" s="52">
        <f>'Órdenes y Medidas'!C59/'Denuncias-Renuncias'!G56</f>
        <v>0.15876698707325157</v>
      </c>
      <c r="Z56" s="52">
        <f>'Órdenes y Medidas'!C59/'Denuncias-Renuncias'!C56</f>
        <v>0.15876698707325157</v>
      </c>
    </row>
    <row r="57" spans="2:26" ht="20.100000000000001" customHeight="1" thickBot="1" x14ac:dyDescent="0.25">
      <c r="B57" s="4" t="s">
        <v>243</v>
      </c>
      <c r="C57" s="19">
        <v>1187</v>
      </c>
      <c r="D57" s="19">
        <v>657</v>
      </c>
      <c r="E57" s="19">
        <v>530</v>
      </c>
      <c r="F57" s="19">
        <v>1</v>
      </c>
      <c r="G57" s="19">
        <v>1187</v>
      </c>
      <c r="H57" s="19">
        <v>0</v>
      </c>
      <c r="I57" s="19">
        <v>0</v>
      </c>
      <c r="J57" s="19">
        <v>800</v>
      </c>
      <c r="K57" s="19">
        <v>0</v>
      </c>
      <c r="L57" s="19">
        <v>386</v>
      </c>
      <c r="M57" s="19">
        <v>1</v>
      </c>
      <c r="N57" s="19">
        <v>0</v>
      </c>
      <c r="O57" s="19">
        <v>30</v>
      </c>
      <c r="P57" s="19">
        <v>21</v>
      </c>
      <c r="Q57" s="19">
        <v>9</v>
      </c>
      <c r="R57" s="19">
        <v>336308</v>
      </c>
      <c r="S57" s="19">
        <v>170708</v>
      </c>
      <c r="T57" s="51">
        <f t="shared" si="5"/>
        <v>35.29502717746827</v>
      </c>
      <c r="U57" s="51">
        <f t="shared" si="6"/>
        <v>69.533940998664391</v>
      </c>
      <c r="V57" s="51">
        <f t="shared" si="8"/>
        <v>69.533940998664391</v>
      </c>
      <c r="W57" s="52">
        <f t="shared" si="7"/>
        <v>2.5273799494524012E-2</v>
      </c>
      <c r="X57" s="52">
        <f t="shared" si="9"/>
        <v>2.5273799494524012E-2</v>
      </c>
      <c r="Y57" s="52">
        <f>'Órdenes y Medidas'!C60/'Denuncias-Renuncias'!G57</f>
        <v>9.9410278011794445E-2</v>
      </c>
      <c r="Z57" s="52">
        <f>'Órdenes y Medidas'!C60/'Denuncias-Renuncias'!C57</f>
        <v>9.9410278011794445E-2</v>
      </c>
    </row>
    <row r="58" spans="2:26" ht="20.100000000000001" customHeight="1" thickBot="1" x14ac:dyDescent="0.25">
      <c r="B58" s="4" t="s">
        <v>269</v>
      </c>
      <c r="C58" s="19">
        <v>1698</v>
      </c>
      <c r="D58" s="19">
        <v>961</v>
      </c>
      <c r="E58" s="19">
        <v>737</v>
      </c>
      <c r="F58" s="19">
        <v>20</v>
      </c>
      <c r="G58" s="19">
        <v>1698</v>
      </c>
      <c r="H58" s="19">
        <v>18</v>
      </c>
      <c r="I58" s="19">
        <v>1</v>
      </c>
      <c r="J58" s="19">
        <v>1263</v>
      </c>
      <c r="K58" s="19">
        <v>4</v>
      </c>
      <c r="L58" s="19">
        <v>330</v>
      </c>
      <c r="M58" s="19">
        <v>80</v>
      </c>
      <c r="N58" s="19">
        <v>2</v>
      </c>
      <c r="O58" s="19">
        <v>69</v>
      </c>
      <c r="P58" s="19">
        <v>34</v>
      </c>
      <c r="Q58" s="19">
        <v>35</v>
      </c>
      <c r="R58" s="19">
        <v>726712</v>
      </c>
      <c r="S58" s="19">
        <v>371954</v>
      </c>
      <c r="T58" s="51">
        <f t="shared" si="5"/>
        <v>23.36551481191999</v>
      </c>
      <c r="U58" s="51">
        <f t="shared" si="6"/>
        <v>45.6508062824973</v>
      </c>
      <c r="V58" s="51">
        <f t="shared" si="8"/>
        <v>45.6508062824973</v>
      </c>
      <c r="W58" s="52">
        <f t="shared" si="7"/>
        <v>4.0636042402826852E-2</v>
      </c>
      <c r="X58" s="52">
        <f t="shared" si="9"/>
        <v>4.0636042402826852E-2</v>
      </c>
      <c r="Y58" s="52">
        <f>'Órdenes y Medidas'!C61/'Denuncias-Renuncias'!G58</f>
        <v>0.13074204946996468</v>
      </c>
      <c r="Z58" s="52">
        <f>'Órdenes y Medidas'!C61/'Denuncias-Renuncias'!C58</f>
        <v>0.13074204946996468</v>
      </c>
    </row>
    <row r="59" spans="2:26" ht="20.100000000000001" customHeight="1" thickBot="1" x14ac:dyDescent="0.25">
      <c r="B59" s="4" t="s">
        <v>245</v>
      </c>
      <c r="C59" s="19">
        <v>3583</v>
      </c>
      <c r="D59" s="19">
        <v>1992</v>
      </c>
      <c r="E59" s="19">
        <v>1591</v>
      </c>
      <c r="F59" s="19">
        <v>1</v>
      </c>
      <c r="G59" s="19">
        <v>3627</v>
      </c>
      <c r="H59" s="19">
        <v>162</v>
      </c>
      <c r="I59" s="19">
        <v>5</v>
      </c>
      <c r="J59" s="19">
        <v>2368</v>
      </c>
      <c r="K59" s="19">
        <v>34</v>
      </c>
      <c r="L59" s="19">
        <v>811</v>
      </c>
      <c r="M59" s="19">
        <v>194</v>
      </c>
      <c r="N59" s="19">
        <v>53</v>
      </c>
      <c r="O59" s="19">
        <v>385</v>
      </c>
      <c r="P59" s="19">
        <v>226</v>
      </c>
      <c r="Q59" s="19">
        <v>159</v>
      </c>
      <c r="R59" s="19">
        <v>1153282</v>
      </c>
      <c r="S59" s="19">
        <v>596136</v>
      </c>
      <c r="T59" s="51">
        <f t="shared" si="5"/>
        <v>31.449376648556033</v>
      </c>
      <c r="U59" s="51">
        <f t="shared" si="6"/>
        <v>60.841821329361089</v>
      </c>
      <c r="V59" s="51">
        <f t="shared" si="8"/>
        <v>60.103734718252205</v>
      </c>
      <c r="W59" s="52">
        <f t="shared" si="7"/>
        <v>0.10614833195478357</v>
      </c>
      <c r="X59" s="52">
        <f t="shared" si="9"/>
        <v>0.10745185598660341</v>
      </c>
      <c r="Y59" s="52">
        <f>'Órdenes y Medidas'!C62/'Denuncias-Renuncias'!G59</f>
        <v>0.21395092362834298</v>
      </c>
      <c r="Z59" s="52">
        <f>'Órdenes y Medidas'!C62/'Denuncias-Renuncias'!C59</f>
        <v>0.21657828635221882</v>
      </c>
    </row>
    <row r="60" spans="2:26" ht="20.100000000000001" customHeight="1" thickBot="1" x14ac:dyDescent="0.25">
      <c r="B60" s="4" t="s">
        <v>246</v>
      </c>
      <c r="C60" s="19">
        <v>961</v>
      </c>
      <c r="D60" s="19">
        <v>568</v>
      </c>
      <c r="E60" s="19">
        <v>393</v>
      </c>
      <c r="F60" s="19">
        <v>6</v>
      </c>
      <c r="G60" s="19">
        <v>983</v>
      </c>
      <c r="H60" s="19">
        <v>2</v>
      </c>
      <c r="I60" s="19">
        <v>0</v>
      </c>
      <c r="J60" s="19">
        <v>948</v>
      </c>
      <c r="K60" s="19">
        <v>2</v>
      </c>
      <c r="L60" s="19">
        <v>15</v>
      </c>
      <c r="M60" s="19">
        <v>2</v>
      </c>
      <c r="N60" s="19">
        <v>14</v>
      </c>
      <c r="O60" s="19">
        <v>167</v>
      </c>
      <c r="P60" s="19">
        <v>94</v>
      </c>
      <c r="Q60" s="19">
        <v>73</v>
      </c>
      <c r="R60" s="19">
        <v>322282</v>
      </c>
      <c r="S60" s="19">
        <v>163131</v>
      </c>
      <c r="T60" s="53">
        <f t="shared" si="5"/>
        <v>30.501238046183158</v>
      </c>
      <c r="U60" s="53">
        <f t="shared" si="6"/>
        <v>60.258320000490407</v>
      </c>
      <c r="V60" s="53">
        <f t="shared" si="8"/>
        <v>58.909710600682892</v>
      </c>
      <c r="W60" s="54">
        <f t="shared" si="7"/>
        <v>0.16988809766022381</v>
      </c>
      <c r="X60" s="54">
        <f t="shared" si="9"/>
        <v>0.17377731529656607</v>
      </c>
      <c r="Y60" s="54">
        <f>'Órdenes y Medidas'!C63/'Denuncias-Renuncias'!G60</f>
        <v>0.34384537131230924</v>
      </c>
      <c r="Z60" s="54">
        <f>'Órdenes y Medidas'!C63/'Denuncias-Renuncias'!C60</f>
        <v>0.35171696149843912</v>
      </c>
    </row>
    <row r="61" spans="2:26" ht="20.100000000000001" customHeight="1" thickBot="1" x14ac:dyDescent="0.25">
      <c r="B61" s="7" t="s">
        <v>22</v>
      </c>
      <c r="C61" s="39">
        <f>SUM(C11:C60)</f>
        <v>193521</v>
      </c>
      <c r="D61" s="39">
        <f t="shared" ref="D61:Q61" si="10">SUM(D11:D60)</f>
        <v>125826</v>
      </c>
      <c r="E61" s="39">
        <f t="shared" si="10"/>
        <v>67695</v>
      </c>
      <c r="F61" s="39">
        <f>SUM(F11:F60)</f>
        <v>535</v>
      </c>
      <c r="G61" s="39">
        <f t="shared" si="10"/>
        <v>199282</v>
      </c>
      <c r="H61" s="39">
        <f t="shared" si="10"/>
        <v>2362</v>
      </c>
      <c r="I61" s="39">
        <f t="shared" si="10"/>
        <v>370</v>
      </c>
      <c r="J61" s="39">
        <f t="shared" si="10"/>
        <v>138982</v>
      </c>
      <c r="K61" s="39">
        <f t="shared" si="10"/>
        <v>3239</v>
      </c>
      <c r="L61" s="39">
        <f t="shared" si="10"/>
        <v>31664</v>
      </c>
      <c r="M61" s="39">
        <f t="shared" si="10"/>
        <v>15821</v>
      </c>
      <c r="N61" s="39">
        <f t="shared" si="10"/>
        <v>6844</v>
      </c>
      <c r="O61" s="39">
        <f t="shared" si="10"/>
        <v>19500</v>
      </c>
      <c r="P61" s="39">
        <f t="shared" si="10"/>
        <v>11008</v>
      </c>
      <c r="Q61" s="39">
        <f t="shared" si="10"/>
        <v>8492</v>
      </c>
      <c r="R61" s="39">
        <f t="shared" ref="R61:S61" si="11">SUM(R11:R60)</f>
        <v>48085361</v>
      </c>
      <c r="S61" s="39">
        <f t="shared" si="11"/>
        <v>24519768</v>
      </c>
      <c r="T61" s="55">
        <f>+(G61/R61)*10000</f>
        <v>41.443382321700774</v>
      </c>
      <c r="U61" s="55">
        <f>+(G61/S61)*10000</f>
        <v>81.274015316947541</v>
      </c>
      <c r="V61" s="55">
        <f t="shared" si="8"/>
        <v>78.924482482868513</v>
      </c>
      <c r="W61" s="56">
        <f>+O61/G61</f>
        <v>9.785128611716061E-2</v>
      </c>
      <c r="X61" s="56">
        <f t="shared" si="9"/>
        <v>0.10076425814252717</v>
      </c>
      <c r="Y61" s="56">
        <f>'Órdenes y Medidas'!C64/'Denuncias-Renuncias'!G61</f>
        <v>0.21324053351531999</v>
      </c>
      <c r="Z61" s="56">
        <f>'Órdenes y Medidas'!C64/'Denuncias-Renuncias'!C61</f>
        <v>0.21958857178290728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49"/>
    </row>
    <row r="65" spans="18:18" x14ac:dyDescent="0.2">
      <c r="R65" t="s">
        <v>295</v>
      </c>
    </row>
  </sheetData>
  <mergeCells count="20">
    <mergeCell ref="C9:C10"/>
    <mergeCell ref="D9:D10"/>
    <mergeCell ref="E9:E10"/>
    <mergeCell ref="G9:G10"/>
    <mergeCell ref="H9:H10"/>
    <mergeCell ref="F9:F10"/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99" t="s">
        <v>153</v>
      </c>
      <c r="D9" s="99" t="s">
        <v>130</v>
      </c>
      <c r="E9" s="101" t="s">
        <v>131</v>
      </c>
      <c r="F9" s="102"/>
      <c r="G9" s="103"/>
      <c r="H9" s="103" t="s">
        <v>152</v>
      </c>
      <c r="I9" s="99" t="s">
        <v>133</v>
      </c>
    </row>
    <row r="10" spans="2:9" ht="83.25" customHeight="1" thickBot="1" x14ac:dyDescent="0.25">
      <c r="B10" s="10"/>
      <c r="C10" s="100"/>
      <c r="D10" s="100"/>
      <c r="E10" s="40" t="s">
        <v>146</v>
      </c>
      <c r="F10" s="41" t="s">
        <v>147</v>
      </c>
      <c r="G10" s="42" t="s">
        <v>148</v>
      </c>
      <c r="H10" s="104"/>
      <c r="I10" s="100"/>
    </row>
    <row r="11" spans="2:9" ht="20.100000000000001" customHeight="1" thickBot="1" x14ac:dyDescent="0.25">
      <c r="B11" s="3" t="s">
        <v>197</v>
      </c>
      <c r="C11" s="57">
        <f>+IF('Denuncias-Renuncias'!$G11=0,"-",('Denuncias-Renuncias'!H11/'Denuncias-Renuncias'!$G11))</f>
        <v>0</v>
      </c>
      <c r="D11" s="57">
        <f>+IF('Denuncias-Renuncias'!$G11=0,"-",('Denuncias-Renuncias'!I11/'Denuncias-Renuncias'!$G11))</f>
        <v>2.3413720440177946E-3</v>
      </c>
      <c r="E11" s="57">
        <f>+IF('Denuncias-Renuncias'!$G11=0,"-",('Denuncias-Renuncias'!J11/'Denuncias-Renuncias'!$G11))</f>
        <v>0.80215406228049635</v>
      </c>
      <c r="F11" s="57">
        <f>+IF('Denuncias-Renuncias'!$G11=0,"-",('Denuncias-Renuncias'!K11/'Denuncias-Renuncias'!$G11))</f>
        <v>1.5453055490517443E-2</v>
      </c>
      <c r="G11" s="57">
        <f>+IF('Denuncias-Renuncias'!$G11=0,"-",('Denuncias-Renuncias'!L11/'Denuncias-Renuncias'!$G11))</f>
        <v>8.8738000468274403E-2</v>
      </c>
      <c r="H11" s="57">
        <f>+IF('Denuncias-Renuncias'!$G11=0,"-",('Denuncias-Renuncias'!M11/'Denuncias-Renuncias'!$G11))</f>
        <v>5.6895340669632408E-2</v>
      </c>
      <c r="I11" s="57">
        <f>+IF('Denuncias-Renuncias'!$G11=0,"-",('Denuncias-Renuncias'!N11/'Denuncias-Renuncias'!$G11))</f>
        <v>3.4418169047061575E-2</v>
      </c>
    </row>
    <row r="12" spans="2:9" ht="20.100000000000001" customHeight="1" thickBot="1" x14ac:dyDescent="0.25">
      <c r="B12" s="4" t="s">
        <v>198</v>
      </c>
      <c r="C12" s="58">
        <f>+IF('Denuncias-Renuncias'!$G12=0,"-",('Denuncias-Renuncias'!H12/'Denuncias-Renuncias'!$G12))</f>
        <v>1.127554615926709E-2</v>
      </c>
      <c r="D12" s="58">
        <f>+IF('Denuncias-Renuncias'!$G12=0,"-",('Denuncias-Renuncias'!I12/'Denuncias-Renuncias'!$G12))</f>
        <v>0</v>
      </c>
      <c r="E12" s="58">
        <f>+IF('Denuncias-Renuncias'!$G12=0,"-",('Denuncias-Renuncias'!J12/'Denuncias-Renuncias'!$G12))</f>
        <v>0.81571529245947849</v>
      </c>
      <c r="F12" s="58">
        <f>+IF('Denuncias-Renuncias'!$G12=0,"-",('Denuncias-Renuncias'!K12/'Denuncias-Renuncias'!$G12))</f>
        <v>7.0472163495419312E-3</v>
      </c>
      <c r="G12" s="58">
        <f>+IF('Denuncias-Renuncias'!$G12=0,"-",('Denuncias-Renuncias'!L12/'Denuncias-Renuncias'!$G12))</f>
        <v>4.0169133192389003E-2</v>
      </c>
      <c r="H12" s="58">
        <f>+IF('Denuncias-Renuncias'!$G12=0,"-",('Denuncias-Renuncias'!M12/'Denuncias-Renuncias'!$G12))</f>
        <v>3.8407329105003524E-2</v>
      </c>
      <c r="I12" s="58">
        <f>+IF('Denuncias-Renuncias'!$G12=0,"-",('Denuncias-Renuncias'!N12/'Denuncias-Renuncias'!$G12))</f>
        <v>8.7385482734319939E-2</v>
      </c>
    </row>
    <row r="13" spans="2:9" ht="20.100000000000001" customHeight="1" thickBot="1" x14ac:dyDescent="0.25">
      <c r="B13" s="4" t="s">
        <v>199</v>
      </c>
      <c r="C13" s="59">
        <f>+IF('Denuncias-Renuncias'!$G13=0,"-",('Denuncias-Renuncias'!H13/'Denuncias-Renuncias'!$G13))</f>
        <v>1.4064697609001407E-3</v>
      </c>
      <c r="D13" s="58">
        <f>+IF('Denuncias-Renuncias'!$G13=0,"-",('Denuncias-Renuncias'!I13/'Denuncias-Renuncias'!$G13))</f>
        <v>0</v>
      </c>
      <c r="E13" s="58">
        <f>+IF('Denuncias-Renuncias'!$G13=0,"-",('Denuncias-Renuncias'!J13/'Denuncias-Renuncias'!$G13))</f>
        <v>0.83122362869198307</v>
      </c>
      <c r="F13" s="58">
        <f>+IF('Denuncias-Renuncias'!$G13=0,"-",('Denuncias-Renuncias'!K13/'Denuncias-Renuncias'!$G13))</f>
        <v>5.9774964838255973E-3</v>
      </c>
      <c r="G13" s="58">
        <f>+IF('Denuncias-Renuncias'!$G13=0,"-",('Denuncias-Renuncias'!L13/'Denuncias-Renuncias'!$G13))</f>
        <v>3.4458509142053444E-2</v>
      </c>
      <c r="H13" s="58">
        <f>+IF('Denuncias-Renuncias'!$G13=0,"-",('Denuncias-Renuncias'!M13/'Denuncias-Renuncias'!$G13))</f>
        <v>0.12658227848101267</v>
      </c>
      <c r="I13" s="58">
        <f>+IF('Denuncias-Renuncias'!$G13=0,"-",('Denuncias-Renuncias'!N13/'Denuncias-Renuncias'!$G13))</f>
        <v>3.5161744022503517E-4</v>
      </c>
    </row>
    <row r="14" spans="2:9" ht="20.100000000000001" customHeight="1" thickBot="1" x14ac:dyDescent="0.25">
      <c r="B14" s="4" t="s">
        <v>200</v>
      </c>
      <c r="C14" s="60">
        <f>+IF('Denuncias-Renuncias'!$G14=0,"-",('Denuncias-Renuncias'!H14/'Denuncias-Renuncias'!$G14))</f>
        <v>1.5477214101461737E-3</v>
      </c>
      <c r="D14" s="58">
        <f>+IF('Denuncias-Renuncias'!$G14=0,"-",('Denuncias-Renuncias'!I14/'Denuncias-Renuncias'!$G14))</f>
        <v>1.7196904557179707E-4</v>
      </c>
      <c r="E14" s="58">
        <f>+IF('Denuncias-Renuncias'!$G14=0,"-",('Denuncias-Renuncias'!J14/'Denuncias-Renuncias'!$G14))</f>
        <v>0.67773000859845223</v>
      </c>
      <c r="F14" s="58">
        <f>+IF('Denuncias-Renuncias'!$G14=0,"-",('Denuncias-Renuncias'!K14/'Denuncias-Renuncias'!$G14))</f>
        <v>8.7704213241616511E-3</v>
      </c>
      <c r="G14" s="58">
        <f>+IF('Denuncias-Renuncias'!$G14=0,"-",('Denuncias-Renuncias'!L14/'Denuncias-Renuncias'!$G14))</f>
        <v>5.8469475494411005E-2</v>
      </c>
      <c r="H14" s="58">
        <f>+IF('Denuncias-Renuncias'!$G14=0,"-",('Denuncias-Renuncias'!M14/'Denuncias-Renuncias'!$G14))</f>
        <v>9.9054170249355117E-2</v>
      </c>
      <c r="I14" s="58">
        <f>+IF('Denuncias-Renuncias'!$G14=0,"-",('Denuncias-Renuncias'!N14/'Denuncias-Renuncias'!$G14))</f>
        <v>0.15425623387790197</v>
      </c>
    </row>
    <row r="15" spans="2:9" ht="20.100000000000001" customHeight="1" thickBot="1" x14ac:dyDescent="0.25">
      <c r="B15" s="4" t="s">
        <v>201</v>
      </c>
      <c r="C15" s="60">
        <f>+IF('Denuncias-Renuncias'!$G15=0,"-",('Denuncias-Renuncias'!H15/'Denuncias-Renuncias'!$G15))</f>
        <v>5.3252187143400529E-3</v>
      </c>
      <c r="D15" s="58">
        <f>+IF('Denuncias-Renuncias'!$G15=0,"-",('Denuncias-Renuncias'!I15/'Denuncias-Renuncias'!$G15))</f>
        <v>0</v>
      </c>
      <c r="E15" s="58">
        <f>+IF('Denuncias-Renuncias'!$G15=0,"-",('Denuncias-Renuncias'!J15/'Denuncias-Renuncias'!$G15))</f>
        <v>0.86078356789653865</v>
      </c>
      <c r="F15" s="58">
        <f>+IF('Denuncias-Renuncias'!$G15=0,"-",('Denuncias-Renuncias'!K15/'Denuncias-Renuncias'!$G15))</f>
        <v>7.6074553062000763E-4</v>
      </c>
      <c r="G15" s="58">
        <f>+IF('Denuncias-Renuncias'!$G15=0,"-",('Denuncias-Renuncias'!L15/'Denuncias-Renuncias'!$G15))</f>
        <v>6.6945606694560664E-2</v>
      </c>
      <c r="H15" s="58">
        <f>+IF('Denuncias-Renuncias'!$G15=0,"-",('Denuncias-Renuncias'!M15/'Denuncias-Renuncias'!$G15))</f>
        <v>6.6184861163940664E-2</v>
      </c>
      <c r="I15" s="58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202</v>
      </c>
      <c r="C16" s="60">
        <f>+IF('Denuncias-Renuncias'!$G16=0,"-",('Denuncias-Renuncias'!H16/'Denuncias-Renuncias'!$G16))</f>
        <v>6.4516129032258064E-3</v>
      </c>
      <c r="D16" s="58">
        <f>+IF('Denuncias-Renuncias'!$G16=0,"-",('Denuncias-Renuncias'!I16/'Denuncias-Renuncias'!$G16))</f>
        <v>6.0483870967741934E-3</v>
      </c>
      <c r="E16" s="58">
        <f>+IF('Denuncias-Renuncias'!$G16=0,"-",('Denuncias-Renuncias'!J16/'Denuncias-Renuncias'!$G16))</f>
        <v>0.76249999999999996</v>
      </c>
      <c r="F16" s="58">
        <f>+IF('Denuncias-Renuncias'!$G16=0,"-",('Denuncias-Renuncias'!K16/'Denuncias-Renuncias'!$G16))</f>
        <v>2.8225806451612902E-2</v>
      </c>
      <c r="G16" s="58">
        <f>+IF('Denuncias-Renuncias'!$G16=0,"-",('Denuncias-Renuncias'!L16/'Denuncias-Renuncias'!$G16))</f>
        <v>0.13629032258064516</v>
      </c>
      <c r="H16" s="58">
        <f>+IF('Denuncias-Renuncias'!$G16=0,"-",('Denuncias-Renuncias'!M16/'Denuncias-Renuncias'!$G16))</f>
        <v>4.3548387096774194E-2</v>
      </c>
      <c r="I16" s="58">
        <f>+IF('Denuncias-Renuncias'!$G16=0,"-",('Denuncias-Renuncias'!N16/'Denuncias-Renuncias'!$G16))</f>
        <v>1.6935483870967744E-2</v>
      </c>
    </row>
    <row r="17" spans="2:9" ht="20.100000000000001" customHeight="1" thickBot="1" x14ac:dyDescent="0.25">
      <c r="B17" s="4" t="s">
        <v>203</v>
      </c>
      <c r="C17" s="60">
        <f>+IF('Denuncias-Renuncias'!$G17=0,"-",('Denuncias-Renuncias'!H17/'Denuncias-Renuncias'!$G17))</f>
        <v>1.397564849126522E-2</v>
      </c>
      <c r="D17" s="58">
        <f>+IF('Denuncias-Renuncias'!$G17=0,"-",('Denuncias-Renuncias'!I17/'Denuncias-Renuncias'!$G17))</f>
        <v>2.1175224986765486E-3</v>
      </c>
      <c r="E17" s="58">
        <f>+IF('Denuncias-Renuncias'!$G17=0,"-",('Denuncias-Renuncias'!J17/'Denuncias-Renuncias'!$G17))</f>
        <v>0.61471678136580199</v>
      </c>
      <c r="F17" s="58">
        <f>+IF('Denuncias-Renuncias'!$G17=0,"-",('Denuncias-Renuncias'!K17/'Denuncias-Renuncias'!$G17))</f>
        <v>1.926945473795659E-2</v>
      </c>
      <c r="G17" s="58">
        <f>+IF('Denuncias-Renuncias'!$G17=0,"-",('Denuncias-Renuncias'!L17/'Denuncias-Renuncias'!$G17))</f>
        <v>0.28755955532027527</v>
      </c>
      <c r="H17" s="58">
        <f>+IF('Denuncias-Renuncias'!$G17=0,"-",('Denuncias-Renuncias'!M17/'Denuncias-Renuncias'!$G17))</f>
        <v>5.9396506087877186E-2</v>
      </c>
      <c r="I17" s="58">
        <f>+IF('Denuncias-Renuncias'!$G17=0,"-",('Denuncias-Renuncias'!N17/'Denuncias-Renuncias'!$G17))</f>
        <v>2.9645314981471679E-3</v>
      </c>
    </row>
    <row r="18" spans="2:9" ht="20.100000000000001" customHeight="1" thickBot="1" x14ac:dyDescent="0.25">
      <c r="B18" s="4" t="s">
        <v>204</v>
      </c>
      <c r="C18" s="60">
        <f>+IF('Denuncias-Renuncias'!$G18=0,"-",('Denuncias-Renuncias'!H18/'Denuncias-Renuncias'!$G18))</f>
        <v>8.7336244541484712E-3</v>
      </c>
      <c r="D18" s="58">
        <f>+IF('Denuncias-Renuncias'!$G18=0,"-",('Denuncias-Renuncias'!I18/'Denuncias-Renuncias'!$G18))</f>
        <v>2.249569935159455E-3</v>
      </c>
      <c r="E18" s="58">
        <f>+IF('Denuncias-Renuncias'!$G18=0,"-",('Denuncias-Renuncias'!J18/'Denuncias-Renuncias'!$G18))</f>
        <v>0.73732962815932246</v>
      </c>
      <c r="F18" s="58">
        <f>+IF('Denuncias-Renuncias'!$G18=0,"-",('Denuncias-Renuncias'!K18/'Denuncias-Renuncias'!$G18))</f>
        <v>4.2344845838295621E-3</v>
      </c>
      <c r="G18" s="58">
        <f>+IF('Denuncias-Renuncias'!$G18=0,"-",('Denuncias-Renuncias'!L18/'Denuncias-Renuncias'!$G18))</f>
        <v>0.13629747254201402</v>
      </c>
      <c r="H18" s="58">
        <f>+IF('Denuncias-Renuncias'!$G18=0,"-",('Denuncias-Renuncias'!M18/'Denuncias-Renuncias'!$G18))</f>
        <v>0.10493582109302634</v>
      </c>
      <c r="I18" s="58">
        <f>+IF('Denuncias-Renuncias'!$G18=0,"-",('Denuncias-Renuncias'!N18/'Denuncias-Renuncias'!$G18))</f>
        <v>6.2193992324996693E-3</v>
      </c>
    </row>
    <row r="19" spans="2:9" ht="20.100000000000001" customHeight="1" thickBot="1" x14ac:dyDescent="0.25">
      <c r="B19" s="4" t="s">
        <v>205</v>
      </c>
      <c r="C19" s="60">
        <f>+IF('Denuncias-Renuncias'!$G19=0,"-",('Denuncias-Renuncias'!H19/'Denuncias-Renuncias'!$G19))</f>
        <v>3.1948881789137379E-3</v>
      </c>
      <c r="D19" s="58">
        <f>+IF('Denuncias-Renuncias'!$G19=0,"-",('Denuncias-Renuncias'!I19/'Denuncias-Renuncias'!$G19))</f>
        <v>0</v>
      </c>
      <c r="E19" s="58">
        <f>+IF('Denuncias-Renuncias'!$G19=0,"-",('Denuncias-Renuncias'!J19/'Denuncias-Renuncias'!$G19))</f>
        <v>0.78434504792332271</v>
      </c>
      <c r="F19" s="58">
        <f>+IF('Denuncias-Renuncias'!$G19=0,"-",('Denuncias-Renuncias'!K19/'Denuncias-Renuncias'!$G19))</f>
        <v>3.8338658146964855E-2</v>
      </c>
      <c r="G19" s="58">
        <f>+IF('Denuncias-Renuncias'!$G19=0,"-",('Denuncias-Renuncias'!L19/'Denuncias-Renuncias'!$G19))</f>
        <v>0.11022364217252396</v>
      </c>
      <c r="H19" s="58">
        <f>+IF('Denuncias-Renuncias'!$G19=0,"-",('Denuncias-Renuncias'!M19/'Denuncias-Renuncias'!$G19))</f>
        <v>4.1533546325878593E-2</v>
      </c>
      <c r="I19" s="58">
        <f>+IF('Denuncias-Renuncias'!$G19=0,"-",('Denuncias-Renuncias'!N19/'Denuncias-Renuncias'!$G19))</f>
        <v>2.2364217252396165E-2</v>
      </c>
    </row>
    <row r="20" spans="2:9" ht="20.100000000000001" customHeight="1" thickBot="1" x14ac:dyDescent="0.25">
      <c r="B20" s="4" t="s">
        <v>206</v>
      </c>
      <c r="C20" s="60">
        <f>+IF('Denuncias-Renuncias'!$G20=0,"-",('Denuncias-Renuncias'!H20/'Denuncias-Renuncias'!$G20))</f>
        <v>4.3715846994535519E-2</v>
      </c>
      <c r="D20" s="58">
        <f>+IF('Denuncias-Renuncias'!$G20=0,"-",('Denuncias-Renuncias'!I20/'Denuncias-Renuncias'!$G20))</f>
        <v>5.4644808743169399E-3</v>
      </c>
      <c r="E20" s="58">
        <f>+IF('Denuncias-Renuncias'!$G20=0,"-",('Denuncias-Renuncias'!J20/'Denuncias-Renuncias'!$G20))</f>
        <v>0.65573770491803274</v>
      </c>
      <c r="F20" s="58">
        <f>+IF('Denuncias-Renuncias'!$G20=0,"-",('Denuncias-Renuncias'!K20/'Denuncias-Renuncias'!$G20))</f>
        <v>1.092896174863388E-2</v>
      </c>
      <c r="G20" s="58">
        <f>+IF('Denuncias-Renuncias'!$G20=0,"-",('Denuncias-Renuncias'!L20/'Denuncias-Renuncias'!$G20))</f>
        <v>0.1830601092896175</v>
      </c>
      <c r="H20" s="58">
        <f>+IF('Denuncias-Renuncias'!$G20=0,"-",('Denuncias-Renuncias'!M20/'Denuncias-Renuncias'!$G20))</f>
        <v>8.4699453551912565E-2</v>
      </c>
      <c r="I20" s="58">
        <f>+IF('Denuncias-Renuncias'!$G20=0,"-",('Denuncias-Renuncias'!N20/'Denuncias-Renuncias'!$G20))</f>
        <v>1.6393442622950821E-2</v>
      </c>
    </row>
    <row r="21" spans="2:9" ht="20.100000000000001" customHeight="1" thickBot="1" x14ac:dyDescent="0.25">
      <c r="B21" s="4" t="s">
        <v>207</v>
      </c>
      <c r="C21" s="60">
        <f>+IF('Denuncias-Renuncias'!$G21=0,"-",('Denuncias-Renuncias'!H21/'Denuncias-Renuncias'!$G21))</f>
        <v>3.2272936837252188E-3</v>
      </c>
      <c r="D21" s="58">
        <f>+IF('Denuncias-Renuncias'!$G21=0,"-",('Denuncias-Renuncias'!I21/'Denuncias-Renuncias'!$G21))</f>
        <v>1.1526048870447211E-3</v>
      </c>
      <c r="E21" s="58">
        <f>+IF('Denuncias-Renuncias'!$G21=0,"-",('Denuncias-Renuncias'!J21/'Denuncias-Renuncias'!$G21))</f>
        <v>0.57676348547717837</v>
      </c>
      <c r="F21" s="58">
        <f>+IF('Denuncias-Renuncias'!$G21=0,"-",('Denuncias-Renuncias'!K21/'Denuncias-Renuncias'!$G21))</f>
        <v>4.2876901798063624E-2</v>
      </c>
      <c r="G21" s="58">
        <f>+IF('Denuncias-Renuncias'!$G21=0,"-",('Denuncias-Renuncias'!L21/'Denuncias-Renuncias'!$G21))</f>
        <v>0.24273858921161826</v>
      </c>
      <c r="H21" s="58">
        <f>+IF('Denuncias-Renuncias'!$G21=0,"-",('Denuncias-Renuncias'!M21/'Denuncias-Renuncias'!$G21))</f>
        <v>0.12194559704933149</v>
      </c>
      <c r="I21" s="58">
        <f>+IF('Denuncias-Renuncias'!$G21=0,"-",('Denuncias-Renuncias'!N21/'Denuncias-Renuncias'!$G21))</f>
        <v>1.1295527893038266E-2</v>
      </c>
    </row>
    <row r="22" spans="2:9" ht="20.100000000000001" customHeight="1" thickBot="1" x14ac:dyDescent="0.25">
      <c r="B22" s="4" t="s">
        <v>208</v>
      </c>
      <c r="C22" s="60">
        <f>+IF('Denuncias-Renuncias'!$G22=0,"-",('Denuncias-Renuncias'!H22/'Denuncias-Renuncias'!$G22))</f>
        <v>4.0721349621873184E-3</v>
      </c>
      <c r="D22" s="58">
        <f>+IF('Denuncias-Renuncias'!$G22=0,"-",('Denuncias-Renuncias'!I22/'Denuncias-Renuncias'!$G22))</f>
        <v>2.3269342641070389E-3</v>
      </c>
      <c r="E22" s="58">
        <f>+IF('Denuncias-Renuncias'!$G22=0,"-",('Denuncias-Renuncias'!J22/'Denuncias-Renuncias'!$G22))</f>
        <v>0.67946480511925533</v>
      </c>
      <c r="F22" s="58">
        <f>+IF('Denuncias-Renuncias'!$G22=0,"-",('Denuncias-Renuncias'!K22/'Denuncias-Renuncias'!$G22))</f>
        <v>1.1052937754508435E-2</v>
      </c>
      <c r="G22" s="58">
        <f>+IF('Denuncias-Renuncias'!$G22=0,"-",('Denuncias-Renuncias'!L22/'Denuncias-Renuncias'!$G22))</f>
        <v>0.15648632926119838</v>
      </c>
      <c r="H22" s="58">
        <f>+IF('Denuncias-Renuncias'!$G22=0,"-",('Denuncias-Renuncias'!M22/'Denuncias-Renuncias'!$G22))</f>
        <v>0.11896451425247237</v>
      </c>
      <c r="I22" s="58">
        <f>+IF('Denuncias-Renuncias'!$G22=0,"-",('Denuncias-Renuncias'!N22/'Denuncias-Renuncias'!$G22))</f>
        <v>2.7632344386271088E-2</v>
      </c>
    </row>
    <row r="23" spans="2:9" ht="20.100000000000001" customHeight="1" thickBot="1" x14ac:dyDescent="0.25">
      <c r="B23" s="4" t="s">
        <v>209</v>
      </c>
      <c r="C23" s="60">
        <f>+IF('Denuncias-Renuncias'!$G23=0,"-",('Denuncias-Renuncias'!H23/'Denuncias-Renuncias'!$G23))</f>
        <v>2.1364835993464875E-2</v>
      </c>
      <c r="D23" s="58">
        <f>+IF('Denuncias-Renuncias'!$G23=0,"-",('Denuncias-Renuncias'!I23/'Denuncias-Renuncias'!$G23))</f>
        <v>8.2945833856981274E-3</v>
      </c>
      <c r="E23" s="58">
        <f>+IF('Denuncias-Renuncias'!$G23=0,"-",('Denuncias-Renuncias'!J23/'Denuncias-Renuncias'!$G23))</f>
        <v>0.66243559130325502</v>
      </c>
      <c r="F23" s="58">
        <f>+IF('Denuncias-Renuncias'!$G23=0,"-",('Denuncias-Renuncias'!K23/'Denuncias-Renuncias'!$G23))</f>
        <v>2.8654015332411714E-2</v>
      </c>
      <c r="G23" s="58">
        <f>+IF('Denuncias-Renuncias'!$G23=0,"-",('Denuncias-Renuncias'!L23/'Denuncias-Renuncias'!$G23))</f>
        <v>0.15897951489254744</v>
      </c>
      <c r="H23" s="58">
        <f>+IF('Denuncias-Renuncias'!$G23=0,"-",('Denuncias-Renuncias'!M23/'Denuncias-Renuncias'!$G23))</f>
        <v>0.11800929998743245</v>
      </c>
      <c r="I23" s="58">
        <f>+IF('Denuncias-Renuncias'!$G23=0,"-",('Denuncias-Renuncias'!N23/'Denuncias-Renuncias'!$G23))</f>
        <v>2.2621591051903982E-3</v>
      </c>
    </row>
    <row r="24" spans="2:9" ht="20.100000000000001" customHeight="1" thickBot="1" x14ac:dyDescent="0.25">
      <c r="B24" s="4" t="s">
        <v>210</v>
      </c>
      <c r="C24" s="60">
        <f>+IF('Denuncias-Renuncias'!$G24=0,"-",('Denuncias-Renuncias'!H24/'Denuncias-Renuncias'!$G24))</f>
        <v>3.6237852083676496E-3</v>
      </c>
      <c r="D24" s="58">
        <f>+IF('Denuncias-Renuncias'!$G24=0,"-",('Denuncias-Renuncias'!I24/'Denuncias-Renuncias'!$G24))</f>
        <v>6.5887003788502713E-4</v>
      </c>
      <c r="E24" s="58">
        <f>+IF('Denuncias-Renuncias'!$G24=0,"-",('Denuncias-Renuncias'!J24/'Denuncias-Renuncias'!$G24))</f>
        <v>0.57387580299785867</v>
      </c>
      <c r="F24" s="58">
        <f>+IF('Denuncias-Renuncias'!$G24=0,"-",('Denuncias-Renuncias'!K24/'Denuncias-Renuncias'!$G24))</f>
        <v>2.6684236534343601E-2</v>
      </c>
      <c r="G24" s="58">
        <f>+IF('Denuncias-Renuncias'!$G24=0,"-",('Denuncias-Renuncias'!L24/'Denuncias-Renuncias'!$G24))</f>
        <v>0.14099818810739581</v>
      </c>
      <c r="H24" s="58">
        <f>+IF('Denuncias-Renuncias'!$G24=0,"-",('Denuncias-Renuncias'!M24/'Denuncias-Renuncias'!$G24))</f>
        <v>0.19650798879920936</v>
      </c>
      <c r="I24" s="58">
        <f>+IF('Denuncias-Renuncias'!$G24=0,"-",('Denuncias-Renuncias'!N24/'Denuncias-Renuncias'!$G24))</f>
        <v>5.7651128314939876E-2</v>
      </c>
    </row>
    <row r="25" spans="2:9" ht="20.100000000000001" customHeight="1" thickBot="1" x14ac:dyDescent="0.25">
      <c r="B25" s="4" t="s">
        <v>211</v>
      </c>
      <c r="C25" s="60">
        <f>+IF('Denuncias-Renuncias'!$G25=0,"-",('Denuncias-Renuncias'!H25/'Denuncias-Renuncias'!$G25))</f>
        <v>1.3969081765691935E-2</v>
      </c>
      <c r="D25" s="58">
        <f>+IF('Denuncias-Renuncias'!$G25=0,"-",('Denuncias-Renuncias'!I25/'Denuncias-Renuncias'!$G25))</f>
        <v>7.4501769417023654E-4</v>
      </c>
      <c r="E25" s="58">
        <f>+IF('Denuncias-Renuncias'!$G25=0,"-",('Denuncias-Renuncias'!J25/'Denuncias-Renuncias'!$G25))</f>
        <v>0.68541627863661758</v>
      </c>
      <c r="F25" s="58">
        <f>+IF('Denuncias-Renuncias'!$G25=0,"-",('Denuncias-Renuncias'!K25/'Denuncias-Renuncias'!$G25))</f>
        <v>1.2106537530266344E-2</v>
      </c>
      <c r="G25" s="58">
        <f>+IF('Denuncias-Renuncias'!$G25=0,"-",('Denuncias-Renuncias'!L25/'Denuncias-Renuncias'!$G25))</f>
        <v>0.18513689700130379</v>
      </c>
      <c r="H25" s="58">
        <f>+IF('Denuncias-Renuncias'!$G25=0,"-",('Denuncias-Renuncias'!M25/'Denuncias-Renuncias'!$G25))</f>
        <v>8.9960886571056067E-2</v>
      </c>
      <c r="I25" s="58">
        <f>+IF('Denuncias-Renuncias'!$G25=0,"-",('Denuncias-Renuncias'!N25/'Denuncias-Renuncias'!$G25))</f>
        <v>1.266530080089402E-2</v>
      </c>
    </row>
    <row r="26" spans="2:9" ht="20.100000000000001" customHeight="1" thickBot="1" x14ac:dyDescent="0.25">
      <c r="B26" s="5" t="s">
        <v>212</v>
      </c>
      <c r="C26" s="60">
        <f>+IF('Denuncias-Renuncias'!$G26=0,"-",('Denuncias-Renuncias'!H26/'Denuncias-Renuncias'!$G26))</f>
        <v>8.0256821829855531E-3</v>
      </c>
      <c r="D26" s="58">
        <f>+IF('Denuncias-Renuncias'!$G26=0,"-",('Denuncias-Renuncias'!I26/'Denuncias-Renuncias'!$G26))</f>
        <v>8.0256821829855537E-4</v>
      </c>
      <c r="E26" s="58">
        <f>+IF('Denuncias-Renuncias'!$G26=0,"-",('Denuncias-Renuncias'!J26/'Denuncias-Renuncias'!$G26))</f>
        <v>0.5501605136436597</v>
      </c>
      <c r="F26" s="58">
        <f>+IF('Denuncias-Renuncias'!$G26=0,"-",('Denuncias-Renuncias'!K26/'Denuncias-Renuncias'!$G26))</f>
        <v>2.7688603531300159E-2</v>
      </c>
      <c r="G26" s="58">
        <f>+IF('Denuncias-Renuncias'!$G26=0,"-",('Denuncias-Renuncias'!L26/'Denuncias-Renuncias'!$G26))</f>
        <v>0.1476725521669342</v>
      </c>
      <c r="H26" s="58">
        <f>+IF('Denuncias-Renuncias'!$G26=0,"-",('Denuncias-Renuncias'!M26/'Denuncias-Renuncias'!$G26))</f>
        <v>5.1364365971107544E-2</v>
      </c>
      <c r="I26" s="58">
        <f>+IF('Denuncias-Renuncias'!$G26=0,"-",('Denuncias-Renuncias'!N26/'Denuncias-Renuncias'!$G26))</f>
        <v>0.21428571428571427</v>
      </c>
    </row>
    <row r="27" spans="2:9" ht="20.100000000000001" customHeight="1" thickBot="1" x14ac:dyDescent="0.25">
      <c r="B27" s="6" t="s">
        <v>213</v>
      </c>
      <c r="C27" s="60">
        <f>+IF('Denuncias-Renuncias'!$G27=0,"-",('Denuncias-Renuncias'!H27/'Denuncias-Renuncias'!$G27))</f>
        <v>0</v>
      </c>
      <c r="D27" s="58">
        <f>+IF('Denuncias-Renuncias'!$G27=0,"-",('Denuncias-Renuncias'!I27/'Denuncias-Renuncias'!$G27))</f>
        <v>0</v>
      </c>
      <c r="E27" s="58">
        <f>+IF('Denuncias-Renuncias'!$G27=0,"-",('Denuncias-Renuncias'!J27/'Denuncias-Renuncias'!$G27))</f>
        <v>0.83302411873840443</v>
      </c>
      <c r="F27" s="58">
        <f>+IF('Denuncias-Renuncias'!$G27=0,"-",('Denuncias-Renuncias'!K27/'Denuncias-Renuncias'!$G27))</f>
        <v>7.4211502782931356E-3</v>
      </c>
      <c r="G27" s="58">
        <f>+IF('Denuncias-Renuncias'!$G27=0,"-",('Denuncias-Renuncias'!L27/'Denuncias-Renuncias'!$G27))</f>
        <v>0.1038961038961039</v>
      </c>
      <c r="H27" s="58">
        <f>+IF('Denuncias-Renuncias'!$G27=0,"-",('Denuncias-Renuncias'!M27/'Denuncias-Renuncias'!$G27))</f>
        <v>5.0092764378478663E-2</v>
      </c>
      <c r="I27" s="58">
        <f>+IF('Denuncias-Renuncias'!$G27=0,"-",('Denuncias-Renuncias'!N27/'Denuncias-Renuncias'!$G27))</f>
        <v>5.5658627087198514E-3</v>
      </c>
    </row>
    <row r="28" spans="2:9" ht="20.100000000000001" customHeight="1" thickBot="1" x14ac:dyDescent="0.25">
      <c r="B28" s="4" t="s">
        <v>214</v>
      </c>
      <c r="C28" s="60">
        <f>+IF('Denuncias-Renuncias'!$G28=0,"-",('Denuncias-Renuncias'!H28/'Denuncias-Renuncias'!$G28))</f>
        <v>8.7260034904013963E-4</v>
      </c>
      <c r="D28" s="58">
        <f>+IF('Denuncias-Renuncias'!$G28=0,"-",('Denuncias-Renuncias'!I28/'Denuncias-Renuncias'!$G28))</f>
        <v>1.7452006980802793E-3</v>
      </c>
      <c r="E28" s="58">
        <f>+IF('Denuncias-Renuncias'!$G28=0,"-",('Denuncias-Renuncias'!J28/'Denuncias-Renuncias'!$G28))</f>
        <v>0.86387434554973819</v>
      </c>
      <c r="F28" s="58">
        <f>+IF('Denuncias-Renuncias'!$G28=0,"-",('Denuncias-Renuncias'!K28/'Denuncias-Renuncias'!$G28))</f>
        <v>2.7050610820244327E-2</v>
      </c>
      <c r="G28" s="58">
        <f>+IF('Denuncias-Renuncias'!$G28=0,"-",('Denuncias-Renuncias'!L28/'Denuncias-Renuncias'!$G28))</f>
        <v>8.8132635253054106E-2</v>
      </c>
      <c r="H28" s="58">
        <f>+IF('Denuncias-Renuncias'!$G28=0,"-",('Denuncias-Renuncias'!M28/'Denuncias-Renuncias'!$G28))</f>
        <v>1.7452006980802792E-2</v>
      </c>
      <c r="I28" s="58">
        <f>+IF('Denuncias-Renuncias'!$G28=0,"-",('Denuncias-Renuncias'!N28/'Denuncias-Renuncias'!$G28))</f>
        <v>8.7260034904013963E-4</v>
      </c>
    </row>
    <row r="29" spans="2:9" ht="20.100000000000001" customHeight="1" thickBot="1" x14ac:dyDescent="0.25">
      <c r="B29" s="4" t="s">
        <v>215</v>
      </c>
      <c r="C29" s="60">
        <f>+IF('Denuncias-Renuncias'!$G29=0,"-",('Denuncias-Renuncias'!H29/'Denuncias-Renuncias'!$G29))</f>
        <v>9.8425196850393699E-4</v>
      </c>
      <c r="D29" s="58">
        <f>+IF('Denuncias-Renuncias'!$G29=0,"-",('Denuncias-Renuncias'!I29/'Denuncias-Renuncias'!$G29))</f>
        <v>0</v>
      </c>
      <c r="E29" s="58">
        <f>+IF('Denuncias-Renuncias'!$G29=0,"-",('Denuncias-Renuncias'!J29/'Denuncias-Renuncias'!$G29))</f>
        <v>0.94586614173228345</v>
      </c>
      <c r="F29" s="58">
        <f>+IF('Denuncias-Renuncias'!$G29=0,"-",('Denuncias-Renuncias'!K29/'Denuncias-Renuncias'!$G29))</f>
        <v>6.889763779527559E-3</v>
      </c>
      <c r="G29" s="58">
        <f>+IF('Denuncias-Renuncias'!$G29=0,"-",('Denuncias-Renuncias'!L29/'Denuncias-Renuncias'!$G29))</f>
        <v>2.8543307086614175E-2</v>
      </c>
      <c r="H29" s="58">
        <f>+IF('Denuncias-Renuncias'!$G29=0,"-",('Denuncias-Renuncias'!M29/'Denuncias-Renuncias'!$G29))</f>
        <v>1.6732283464566931E-2</v>
      </c>
      <c r="I29" s="58">
        <f>+IF('Denuncias-Renuncias'!$G29=0,"-",('Denuncias-Renuncias'!N29/'Denuncias-Renuncias'!$G29))</f>
        <v>9.8425196850393699E-4</v>
      </c>
    </row>
    <row r="30" spans="2:9" ht="20.100000000000001" customHeight="1" thickBot="1" x14ac:dyDescent="0.25">
      <c r="B30" s="4" t="s">
        <v>216</v>
      </c>
      <c r="C30" s="60">
        <f>+IF('Denuncias-Renuncias'!$G30=0,"-",('Denuncias-Renuncias'!H30/'Denuncias-Renuncias'!$G30))</f>
        <v>1.4251781472684086E-2</v>
      </c>
      <c r="D30" s="58">
        <f>+IF('Denuncias-Renuncias'!$G30=0,"-",('Denuncias-Renuncias'!I30/'Denuncias-Renuncias'!$G30))</f>
        <v>0</v>
      </c>
      <c r="E30" s="58">
        <f>+IF('Denuncias-Renuncias'!$G30=0,"-",('Denuncias-Renuncias'!J30/'Denuncias-Renuncias'!$G30))</f>
        <v>0.87410926365795727</v>
      </c>
      <c r="F30" s="58">
        <f>+IF('Denuncias-Renuncias'!$G30=0,"-",('Denuncias-Renuncias'!K30/'Denuncias-Renuncias'!$G30))</f>
        <v>4.7505938242280287E-3</v>
      </c>
      <c r="G30" s="58">
        <f>+IF('Denuncias-Renuncias'!$G30=0,"-",('Denuncias-Renuncias'!L30/'Denuncias-Renuncias'!$G30))</f>
        <v>5.4631828978622329E-2</v>
      </c>
      <c r="H30" s="58">
        <f>+IF('Denuncias-Renuncias'!$G30=0,"-",('Denuncias-Renuncias'!M30/'Denuncias-Renuncias'!$G30))</f>
        <v>5.2256532066508314E-2</v>
      </c>
      <c r="I30" s="58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217</v>
      </c>
      <c r="C31" s="60">
        <f>+IF('Denuncias-Renuncias'!$G31=0,"-",('Denuncias-Renuncias'!H31/'Denuncias-Renuncias'!$G31))</f>
        <v>0</v>
      </c>
      <c r="D31" s="58">
        <f>+IF('Denuncias-Renuncias'!$G31=0,"-",('Denuncias-Renuncias'!I31/'Denuncias-Renuncias'!$G31))</f>
        <v>0</v>
      </c>
      <c r="E31" s="58">
        <f>+IF('Denuncias-Renuncias'!$G31=0,"-",('Denuncias-Renuncias'!J31/'Denuncias-Renuncias'!$G31))</f>
        <v>0.77759472817133446</v>
      </c>
      <c r="F31" s="58">
        <f>+IF('Denuncias-Renuncias'!$G31=0,"-",('Denuncias-Renuncias'!K31/'Denuncias-Renuncias'!$G31))</f>
        <v>0</v>
      </c>
      <c r="G31" s="58">
        <f>+IF('Denuncias-Renuncias'!$G31=0,"-",('Denuncias-Renuncias'!L31/'Denuncias-Renuncias'!$G31))</f>
        <v>0.17627677100494235</v>
      </c>
      <c r="H31" s="58">
        <f>+IF('Denuncias-Renuncias'!$G31=0,"-",('Denuncias-Renuncias'!M31/'Denuncias-Renuncias'!$G31))</f>
        <v>4.4481054365733116E-2</v>
      </c>
      <c r="I31" s="58">
        <f>+IF('Denuncias-Renuncias'!$G31=0,"-",('Denuncias-Renuncias'!N31/'Denuncias-Renuncias'!$G31))</f>
        <v>1.6474464579901153E-3</v>
      </c>
    </row>
    <row r="32" spans="2:9" ht="20.100000000000001" customHeight="1" thickBot="1" x14ac:dyDescent="0.25">
      <c r="B32" s="4" t="s">
        <v>218</v>
      </c>
      <c r="C32" s="60">
        <f>+IF('Denuncias-Renuncias'!$G32=0,"-",('Denuncias-Renuncias'!H32/'Denuncias-Renuncias'!$G32))</f>
        <v>0</v>
      </c>
      <c r="D32" s="58">
        <f>+IF('Denuncias-Renuncias'!$G32=0,"-",('Denuncias-Renuncias'!I32/'Denuncias-Renuncias'!$G32))</f>
        <v>4.8748353096179184E-2</v>
      </c>
      <c r="E32" s="58">
        <f>+IF('Denuncias-Renuncias'!$G32=0,"-",('Denuncias-Renuncias'!J32/'Denuncias-Renuncias'!$G32))</f>
        <v>0.66666666666666663</v>
      </c>
      <c r="F32" s="58">
        <f>+IF('Denuncias-Renuncias'!$G32=0,"-",('Denuncias-Renuncias'!K32/'Denuncias-Renuncias'!$G32))</f>
        <v>1.3175230566534914E-2</v>
      </c>
      <c r="G32" s="58">
        <f>+IF('Denuncias-Renuncias'!$G32=0,"-",('Denuncias-Renuncias'!L32/'Denuncias-Renuncias'!$G32))</f>
        <v>0.22793148880105402</v>
      </c>
      <c r="H32" s="58">
        <f>+IF('Denuncias-Renuncias'!$G32=0,"-",('Denuncias-Renuncias'!M32/'Denuncias-Renuncias'!$G32))</f>
        <v>4.3478260869565216E-2</v>
      </c>
      <c r="I32" s="58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219</v>
      </c>
      <c r="C33" s="60">
        <f>+IF('Denuncias-Renuncias'!$G33=0,"-",('Denuncias-Renuncias'!H33/'Denuncias-Renuncias'!$G33))</f>
        <v>0</v>
      </c>
      <c r="D33" s="58">
        <f>+IF('Denuncias-Renuncias'!$G33=0,"-",('Denuncias-Renuncias'!I33/'Denuncias-Renuncias'!$G33))</f>
        <v>0</v>
      </c>
      <c r="E33" s="58">
        <f>+IF('Denuncias-Renuncias'!$G33=0,"-",('Denuncias-Renuncias'!J33/'Denuncias-Renuncias'!$G33))</f>
        <v>0.68852459016393441</v>
      </c>
      <c r="F33" s="58">
        <f>+IF('Denuncias-Renuncias'!$G33=0,"-",('Denuncias-Renuncias'!K33/'Denuncias-Renuncias'!$G33))</f>
        <v>2.185792349726776E-2</v>
      </c>
      <c r="G33" s="58">
        <f>+IF('Denuncias-Renuncias'!$G33=0,"-",('Denuncias-Renuncias'!L33/'Denuncias-Renuncias'!$G33))</f>
        <v>0.18032786885245902</v>
      </c>
      <c r="H33" s="58">
        <f>+IF('Denuncias-Renuncias'!$G33=0,"-",('Denuncias-Renuncias'!M33/'Denuncias-Renuncias'!$G33))</f>
        <v>0</v>
      </c>
      <c r="I33" s="58">
        <f>+IF('Denuncias-Renuncias'!$G33=0,"-",('Denuncias-Renuncias'!N33/'Denuncias-Renuncias'!$G33))</f>
        <v>0.10928961748633879</v>
      </c>
    </row>
    <row r="34" spans="2:9" ht="20.100000000000001" customHeight="1" thickBot="1" x14ac:dyDescent="0.25">
      <c r="B34" s="4" t="s">
        <v>220</v>
      </c>
      <c r="C34" s="60">
        <f>+IF('Denuncias-Renuncias'!$G34=0,"-",('Denuncias-Renuncias'!H34/'Denuncias-Renuncias'!$G34))</f>
        <v>5.4815974941268596E-3</v>
      </c>
      <c r="D34" s="58">
        <f>+IF('Denuncias-Renuncias'!$G34=0,"-",('Denuncias-Renuncias'!I34/'Denuncias-Renuncias'!$G34))</f>
        <v>6.2646828504306969E-3</v>
      </c>
      <c r="E34" s="58">
        <f>+IF('Denuncias-Renuncias'!$G34=0,"-",('Denuncias-Renuncias'!J34/'Denuncias-Renuncias'!$G34))</f>
        <v>0.60297572435395463</v>
      </c>
      <c r="F34" s="58">
        <f>+IF('Denuncias-Renuncias'!$G34=0,"-",('Denuncias-Renuncias'!K34/'Denuncias-Renuncias'!$G34))</f>
        <v>1.2529365700861394E-2</v>
      </c>
      <c r="G34" s="58">
        <f>+IF('Denuncias-Renuncias'!$G34=0,"-",('Denuncias-Renuncias'!L34/'Denuncias-Renuncias'!$G34))</f>
        <v>0.34220830070477681</v>
      </c>
      <c r="H34" s="58">
        <f>+IF('Denuncias-Renuncias'!$G34=0,"-",('Denuncias-Renuncias'!M34/'Denuncias-Renuncias'!$G34))</f>
        <v>2.8191072826938137E-2</v>
      </c>
      <c r="I34" s="58">
        <f>+IF('Denuncias-Renuncias'!$G34=0,"-",('Denuncias-Renuncias'!N34/'Denuncias-Renuncias'!$G34))</f>
        <v>2.3492560689115116E-3</v>
      </c>
    </row>
    <row r="35" spans="2:9" ht="20.100000000000001" customHeight="1" thickBot="1" x14ac:dyDescent="0.25">
      <c r="B35" s="4" t="s">
        <v>221</v>
      </c>
      <c r="C35" s="60">
        <f>+IF('Denuncias-Renuncias'!$G35=0,"-",('Denuncias-Renuncias'!H35/'Denuncias-Renuncias'!$G35))</f>
        <v>1.7283950617283949E-2</v>
      </c>
      <c r="D35" s="58">
        <f>+IF('Denuncias-Renuncias'!$G35=0,"-",('Denuncias-Renuncias'!I35/'Denuncias-Renuncias'!$G35))</f>
        <v>2.4691358024691358E-3</v>
      </c>
      <c r="E35" s="58">
        <f>+IF('Denuncias-Renuncias'!$G35=0,"-",('Denuncias-Renuncias'!J35/'Denuncias-Renuncias'!$G35))</f>
        <v>0.78765432098765431</v>
      </c>
      <c r="F35" s="58">
        <f>+IF('Denuncias-Renuncias'!$G35=0,"-",('Denuncias-Renuncias'!K35/'Denuncias-Renuncias'!$G35))</f>
        <v>3.7037037037037035E-2</v>
      </c>
      <c r="G35" s="58">
        <f>+IF('Denuncias-Renuncias'!$G35=0,"-",('Denuncias-Renuncias'!L35/'Denuncias-Renuncias'!$G35))</f>
        <v>0.12098765432098765</v>
      </c>
      <c r="H35" s="58">
        <f>+IF('Denuncias-Renuncias'!$G35=0,"-",('Denuncias-Renuncias'!M35/'Denuncias-Renuncias'!$G35))</f>
        <v>3.2098765432098768E-2</v>
      </c>
      <c r="I35" s="58">
        <f>+IF('Denuncias-Renuncias'!$G35=0,"-",('Denuncias-Renuncias'!N35/'Denuncias-Renuncias'!$G35))</f>
        <v>2.4691358024691358E-3</v>
      </c>
    </row>
    <row r="36" spans="2:9" ht="20.100000000000001" customHeight="1" thickBot="1" x14ac:dyDescent="0.25">
      <c r="B36" s="4" t="s">
        <v>222</v>
      </c>
      <c r="C36" s="60">
        <f>+IF('Denuncias-Renuncias'!$G36=0,"-",('Denuncias-Renuncias'!H36/'Denuncias-Renuncias'!$G36))</f>
        <v>0</v>
      </c>
      <c r="D36" s="58">
        <f>+IF('Denuncias-Renuncias'!$G36=0,"-",('Denuncias-Renuncias'!I36/'Denuncias-Renuncias'!$G36))</f>
        <v>0</v>
      </c>
      <c r="E36" s="58">
        <f>+IF('Denuncias-Renuncias'!$G36=0,"-",('Denuncias-Renuncias'!J36/'Denuncias-Renuncias'!$G36))</f>
        <v>0.79480286738351258</v>
      </c>
      <c r="F36" s="58">
        <f>+IF('Denuncias-Renuncias'!$G36=0,"-",('Denuncias-Renuncias'!K36/'Denuncias-Renuncias'!$G36))</f>
        <v>1.5232974910394265E-2</v>
      </c>
      <c r="G36" s="58">
        <f>+IF('Denuncias-Renuncias'!$G36=0,"-",('Denuncias-Renuncias'!L36/'Denuncias-Renuncias'!$G36))</f>
        <v>9.9462365591397844E-2</v>
      </c>
      <c r="H36" s="58">
        <f>+IF('Denuncias-Renuncias'!$G36=0,"-",('Denuncias-Renuncias'!M36/'Denuncias-Renuncias'!$G36))</f>
        <v>8.6917562724014338E-2</v>
      </c>
      <c r="I36" s="58">
        <f>+IF('Denuncias-Renuncias'!$G36=0,"-",('Denuncias-Renuncias'!N36/'Denuncias-Renuncias'!$G36))</f>
        <v>3.5842293906810036E-3</v>
      </c>
    </row>
    <row r="37" spans="2:9" ht="20.100000000000001" customHeight="1" thickBot="1" x14ac:dyDescent="0.25">
      <c r="B37" s="4" t="s">
        <v>223</v>
      </c>
      <c r="C37" s="60">
        <f>+IF('Denuncias-Renuncias'!$G37=0,"-",('Denuncias-Renuncias'!H37/'Denuncias-Renuncias'!$G37))</f>
        <v>5.5432372505543237E-4</v>
      </c>
      <c r="D37" s="58">
        <f>+IF('Denuncias-Renuncias'!$G37=0,"-",('Denuncias-Renuncias'!I37/'Denuncias-Renuncias'!$G37))</f>
        <v>6.0975609756097563E-3</v>
      </c>
      <c r="E37" s="58">
        <f>+IF('Denuncias-Renuncias'!$G37=0,"-",('Denuncias-Renuncias'!J37/'Denuncias-Renuncias'!$G37))</f>
        <v>0.74778270509977829</v>
      </c>
      <c r="F37" s="58">
        <f>+IF('Denuncias-Renuncias'!$G37=0,"-",('Denuncias-Renuncias'!K37/'Denuncias-Renuncias'!$G37))</f>
        <v>4.1574279379157426E-2</v>
      </c>
      <c r="G37" s="58">
        <f>+IF('Denuncias-Renuncias'!$G37=0,"-",('Denuncias-Renuncias'!L37/'Denuncias-Renuncias'!$G37))</f>
        <v>9.3680709534368065E-2</v>
      </c>
      <c r="H37" s="58">
        <f>+IF('Denuncias-Renuncias'!$G37=0,"-",('Denuncias-Renuncias'!M37/'Denuncias-Renuncias'!$G37))</f>
        <v>9.8115299334811529E-2</v>
      </c>
      <c r="I37" s="58">
        <f>+IF('Denuncias-Renuncias'!$G37=0,"-",('Denuncias-Renuncias'!N37/'Denuncias-Renuncias'!$G37))</f>
        <v>1.2195121951219513E-2</v>
      </c>
    </row>
    <row r="38" spans="2:9" ht="20.100000000000001" customHeight="1" thickBot="1" x14ac:dyDescent="0.25">
      <c r="B38" s="4" t="s">
        <v>224</v>
      </c>
      <c r="C38" s="60">
        <f>+IF('Denuncias-Renuncias'!$G38=0,"-",('Denuncias-Renuncias'!H38/'Denuncias-Renuncias'!$G38))</f>
        <v>1.5250544662309368E-2</v>
      </c>
      <c r="D38" s="58">
        <f>+IF('Denuncias-Renuncias'!$G38=0,"-",('Denuncias-Renuncias'!I38/'Denuncias-Renuncias'!$G38))</f>
        <v>2.1786492374727671E-3</v>
      </c>
      <c r="E38" s="58">
        <f>+IF('Denuncias-Renuncias'!$G38=0,"-",('Denuncias-Renuncias'!J38/'Denuncias-Renuncias'!$G38))</f>
        <v>0.83006535947712423</v>
      </c>
      <c r="F38" s="58">
        <f>+IF('Denuncias-Renuncias'!$G38=0,"-",('Denuncias-Renuncias'!K38/'Denuncias-Renuncias'!$G38))</f>
        <v>8.7145969498910684E-3</v>
      </c>
      <c r="G38" s="58">
        <f>+IF('Denuncias-Renuncias'!$G38=0,"-",('Denuncias-Renuncias'!L38/'Denuncias-Renuncias'!$G38))</f>
        <v>1.5250544662309368E-2</v>
      </c>
      <c r="H38" s="58">
        <f>+IF('Denuncias-Renuncias'!$G38=0,"-",('Denuncias-Renuncias'!M38/'Denuncias-Renuncias'!$G38))</f>
        <v>0.12854030501089325</v>
      </c>
      <c r="I38" s="58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225</v>
      </c>
      <c r="C39" s="60">
        <f>+IF('Denuncias-Renuncias'!$G39=0,"-",('Denuncias-Renuncias'!H39/'Denuncias-Renuncias'!$G39))</f>
        <v>1.7679558011049725E-2</v>
      </c>
      <c r="D39" s="58">
        <f>+IF('Denuncias-Renuncias'!$G39=0,"-",('Denuncias-Renuncias'!I39/'Denuncias-Renuncias'!$G39))</f>
        <v>0</v>
      </c>
      <c r="E39" s="58">
        <f>+IF('Denuncias-Renuncias'!$G39=0,"-",('Denuncias-Renuncias'!J39/'Denuncias-Renuncias'!$G39))</f>
        <v>0.67845303867403317</v>
      </c>
      <c r="F39" s="58">
        <f>+IF('Denuncias-Renuncias'!$G39=0,"-",('Denuncias-Renuncias'!K39/'Denuncias-Renuncias'!$G39))</f>
        <v>1.3259668508287293E-2</v>
      </c>
      <c r="G39" s="58">
        <f>+IF('Denuncias-Renuncias'!$G39=0,"-",('Denuncias-Renuncias'!L39/'Denuncias-Renuncias'!$G39))</f>
        <v>0.112707182320442</v>
      </c>
      <c r="H39" s="58">
        <f>+IF('Denuncias-Renuncias'!$G39=0,"-",('Denuncias-Renuncias'!M39/'Denuncias-Renuncias'!$G39))</f>
        <v>7.8453038674033151E-2</v>
      </c>
      <c r="I39" s="58">
        <f>+IF('Denuncias-Renuncias'!$G39=0,"-",('Denuncias-Renuncias'!N39/'Denuncias-Renuncias'!$G39))</f>
        <v>9.9447513812154692E-2</v>
      </c>
    </row>
    <row r="40" spans="2:9" ht="20.100000000000001" customHeight="1" thickBot="1" x14ac:dyDescent="0.25">
      <c r="B40" s="4" t="s">
        <v>226</v>
      </c>
      <c r="C40" s="60">
        <f>+IF('Denuncias-Renuncias'!$G40=0,"-",('Denuncias-Renuncias'!H40/'Denuncias-Renuncias'!$G40))</f>
        <v>1.3816925734024179E-2</v>
      </c>
      <c r="D40" s="58">
        <f>+IF('Denuncias-Renuncias'!$G40=0,"-",('Denuncias-Renuncias'!I40/'Denuncias-Renuncias'!$G40))</f>
        <v>0</v>
      </c>
      <c r="E40" s="58">
        <f>+IF('Denuncias-Renuncias'!$G40=0,"-",('Denuncias-Renuncias'!J40/'Denuncias-Renuncias'!$G40))</f>
        <v>0.91148531951640754</v>
      </c>
      <c r="F40" s="58">
        <f>+IF('Denuncias-Renuncias'!$G40=0,"-",('Denuncias-Renuncias'!K40/'Denuncias-Renuncias'!$G40))</f>
        <v>1.1226252158894647E-2</v>
      </c>
      <c r="G40" s="58">
        <f>+IF('Denuncias-Renuncias'!$G40=0,"-",('Denuncias-Renuncias'!L40/'Denuncias-Renuncias'!$G40))</f>
        <v>4.1882556131260795E-2</v>
      </c>
      <c r="H40" s="58">
        <f>+IF('Denuncias-Renuncias'!$G40=0,"-",('Denuncias-Renuncias'!M40/'Denuncias-Renuncias'!$G40))</f>
        <v>1.6407599309153715E-2</v>
      </c>
      <c r="I40" s="58">
        <f>+IF('Denuncias-Renuncias'!$G40=0,"-",('Denuncias-Renuncias'!N40/'Denuncias-Renuncias'!$G40))</f>
        <v>5.1813471502590676E-3</v>
      </c>
    </row>
    <row r="41" spans="2:9" ht="20.100000000000001" customHeight="1" thickBot="1" x14ac:dyDescent="0.25">
      <c r="B41" s="4" t="s">
        <v>227</v>
      </c>
      <c r="C41" s="60">
        <f>+IF('Denuncias-Renuncias'!$G41=0,"-",('Denuncias-Renuncias'!H41/'Denuncias-Renuncias'!$G41))</f>
        <v>2.0268256333830104E-2</v>
      </c>
      <c r="D41" s="58">
        <f>+IF('Denuncias-Renuncias'!$G41=0,"-",('Denuncias-Renuncias'!I41/'Denuncias-Renuncias'!$G41))</f>
        <v>2.8017883755588674E-3</v>
      </c>
      <c r="E41" s="58">
        <f>+IF('Denuncias-Renuncias'!$G41=0,"-",('Denuncias-Renuncias'!J41/'Denuncias-Renuncias'!$G41))</f>
        <v>0.65925484351713859</v>
      </c>
      <c r="F41" s="58">
        <f>+IF('Denuncias-Renuncias'!$G41=0,"-",('Denuncias-Renuncias'!K41/'Denuncias-Renuncias'!$G41))</f>
        <v>1.0670640834575262E-2</v>
      </c>
      <c r="G41" s="58">
        <f>+IF('Denuncias-Renuncias'!$G41=0,"-",('Denuncias-Renuncias'!L41/'Denuncias-Renuncias'!$G41))</f>
        <v>0.2064381520119225</v>
      </c>
      <c r="H41" s="58">
        <f>+IF('Denuncias-Renuncias'!$G41=0,"-",('Denuncias-Renuncias'!M41/'Denuncias-Renuncias'!$G41))</f>
        <v>9.4783904619970188E-2</v>
      </c>
      <c r="I41" s="58">
        <f>+IF('Denuncias-Renuncias'!$G41=0,"-",('Denuncias-Renuncias'!N41/'Denuncias-Renuncias'!$G41))</f>
        <v>5.7824143070044709E-3</v>
      </c>
    </row>
    <row r="42" spans="2:9" ht="20.100000000000001" customHeight="1" thickBot="1" x14ac:dyDescent="0.25">
      <c r="B42" s="4" t="s">
        <v>228</v>
      </c>
      <c r="C42" s="60">
        <f>+IF('Denuncias-Renuncias'!$G42=0,"-",('Denuncias-Renuncias'!H42/'Denuncias-Renuncias'!$G42))</f>
        <v>6.7181726570372856E-4</v>
      </c>
      <c r="D42" s="58">
        <f>+IF('Denuncias-Renuncias'!$G42=0,"-",('Denuncias-Renuncias'!I42/'Denuncias-Renuncias'!$G42))</f>
        <v>0</v>
      </c>
      <c r="E42" s="58">
        <f>+IF('Denuncias-Renuncias'!$G42=0,"-",('Denuncias-Renuncias'!J42/'Denuncias-Renuncias'!$G42))</f>
        <v>0.8253275109170306</v>
      </c>
      <c r="F42" s="58">
        <f>+IF('Denuncias-Renuncias'!$G42=0,"-",('Denuncias-Renuncias'!K42/'Denuncias-Renuncias'!$G42))</f>
        <v>1.1084984884111521E-2</v>
      </c>
      <c r="G42" s="58">
        <f>+IF('Denuncias-Renuncias'!$G42=0,"-",('Denuncias-Renuncias'!L42/'Denuncias-Renuncias'!$G42))</f>
        <v>8.4984884111521664E-2</v>
      </c>
      <c r="H42" s="58">
        <f>+IF('Denuncias-Renuncias'!$G42=0,"-",('Denuncias-Renuncias'!M42/'Denuncias-Renuncias'!$G42))</f>
        <v>6.1471279811891162E-2</v>
      </c>
      <c r="I42" s="58">
        <f>+IF('Denuncias-Renuncias'!$G42=0,"-",('Denuncias-Renuncias'!N42/'Denuncias-Renuncias'!$G42))</f>
        <v>1.645952300974135E-2</v>
      </c>
    </row>
    <row r="43" spans="2:9" ht="20.100000000000001" customHeight="1" thickBot="1" x14ac:dyDescent="0.25">
      <c r="B43" s="4" t="s">
        <v>229</v>
      </c>
      <c r="C43" s="60">
        <f>+IF('Denuncias-Renuncias'!$G43=0,"-",('Denuncias-Renuncias'!H43/'Denuncias-Renuncias'!$G43))</f>
        <v>2.541942043721403E-3</v>
      </c>
      <c r="D43" s="58">
        <f>+IF('Denuncias-Renuncias'!$G43=0,"-",('Denuncias-Renuncias'!I43/'Denuncias-Renuncias'!$G43))</f>
        <v>0</v>
      </c>
      <c r="E43" s="58">
        <f>+IF('Denuncias-Renuncias'!$G43=0,"-",('Denuncias-Renuncias'!J43/'Denuncias-Renuncias'!$G43))</f>
        <v>0.87697000508388412</v>
      </c>
      <c r="F43" s="58">
        <f>+IF('Denuncias-Renuncias'!$G43=0,"-",('Denuncias-Renuncias'!K43/'Denuncias-Renuncias'!$G43))</f>
        <v>2.0335536349771225E-3</v>
      </c>
      <c r="G43" s="58">
        <f>+IF('Denuncias-Renuncias'!$G43=0,"-",('Denuncias-Renuncias'!L43/'Denuncias-Renuncias'!$G43))</f>
        <v>6.1006609049313675E-2</v>
      </c>
      <c r="H43" s="58">
        <f>+IF('Denuncias-Renuncias'!$G43=0,"-",('Denuncias-Renuncias'!M43/'Denuncias-Renuncias'!$G43))</f>
        <v>4.6771733604473821E-2</v>
      </c>
      <c r="I43" s="58">
        <f>+IF('Denuncias-Renuncias'!$G43=0,"-",('Denuncias-Renuncias'!N43/'Denuncias-Renuncias'!$G43))</f>
        <v>1.0676156583629894E-2</v>
      </c>
    </row>
    <row r="44" spans="2:9" ht="20.100000000000001" customHeight="1" thickBot="1" x14ac:dyDescent="0.25">
      <c r="B44" s="4" t="s">
        <v>230</v>
      </c>
      <c r="C44" s="60">
        <f>+IF('Denuncias-Renuncias'!$G44=0,"-",('Denuncias-Renuncias'!H44/'Denuncias-Renuncias'!$G44))</f>
        <v>1.5475085112968121E-3</v>
      </c>
      <c r="D44" s="58">
        <f>+IF('Denuncias-Renuncias'!$G44=0,"-",('Denuncias-Renuncias'!I44/'Denuncias-Renuncias'!$G44))</f>
        <v>0</v>
      </c>
      <c r="E44" s="58">
        <f>+IF('Denuncias-Renuncias'!$G44=0,"-",('Denuncias-Renuncias'!J44/'Denuncias-Renuncias'!$G44))</f>
        <v>0.74930362116991645</v>
      </c>
      <c r="F44" s="58">
        <f>+IF('Denuncias-Renuncias'!$G44=0,"-",('Denuncias-Renuncias'!K44/'Denuncias-Renuncias'!$G44))</f>
        <v>3.4045187248529867E-3</v>
      </c>
      <c r="G44" s="58">
        <f>+IF('Denuncias-Renuncias'!$G44=0,"-",('Denuncias-Renuncias'!L44/'Denuncias-Renuncias'!$G44))</f>
        <v>0.18074899411946765</v>
      </c>
      <c r="H44" s="58">
        <f>+IF('Denuncias-Renuncias'!$G44=0,"-",('Denuncias-Renuncias'!M44/'Denuncias-Renuncias'!$G44))</f>
        <v>6.3447848963169295E-2</v>
      </c>
      <c r="I44" s="58">
        <f>+IF('Denuncias-Renuncias'!$G44=0,"-",('Denuncias-Renuncias'!N44/'Denuncias-Renuncias'!$G44))</f>
        <v>1.5475085112968121E-3</v>
      </c>
    </row>
    <row r="45" spans="2:9" ht="20.100000000000001" customHeight="1" thickBot="1" x14ac:dyDescent="0.25">
      <c r="B45" s="4" t="s">
        <v>231</v>
      </c>
      <c r="C45" s="60">
        <f>+IF('Denuncias-Renuncias'!$G45=0,"-",('Denuncias-Renuncias'!H45/'Denuncias-Renuncias'!$G45))</f>
        <v>1.4649331624244644E-3</v>
      </c>
      <c r="D45" s="58">
        <f>+IF('Denuncias-Renuncias'!$G45=0,"-",('Denuncias-Renuncias'!I45/'Denuncias-Renuncias'!$G45))</f>
        <v>0</v>
      </c>
      <c r="E45" s="58">
        <f>+IF('Denuncias-Renuncias'!$G45=0,"-",('Denuncias-Renuncias'!J45/'Denuncias-Renuncias'!$G45))</f>
        <v>0.71415491668192643</v>
      </c>
      <c r="F45" s="58">
        <f>+IF('Denuncias-Renuncias'!$G45=0,"-",('Denuncias-Renuncias'!K45/'Denuncias-Renuncias'!$G45))</f>
        <v>1.8403222852957334E-2</v>
      </c>
      <c r="G45" s="58">
        <f>+IF('Denuncias-Renuncias'!$G45=0,"-",('Denuncias-Renuncias'!L45/'Denuncias-Renuncias'!$G45))</f>
        <v>0.10291155466031862</v>
      </c>
      <c r="H45" s="58">
        <f>+IF('Denuncias-Renuncias'!$G45=0,"-",('Denuncias-Renuncias'!M45/'Denuncias-Renuncias'!$G45))</f>
        <v>0.1381615088811573</v>
      </c>
      <c r="I45" s="58">
        <f>+IF('Denuncias-Renuncias'!$G45=0,"-",('Denuncias-Renuncias'!N45/'Denuncias-Renuncias'!$G45))</f>
        <v>2.4903863761215894E-2</v>
      </c>
    </row>
    <row r="46" spans="2:9" ht="20.100000000000001" customHeight="1" thickBot="1" x14ac:dyDescent="0.25">
      <c r="B46" s="4" t="s">
        <v>232</v>
      </c>
      <c r="C46" s="60">
        <f>+IF('Denuncias-Renuncias'!$G46=0,"-",('Denuncias-Renuncias'!H46/'Denuncias-Renuncias'!$G46))</f>
        <v>2.0645161290322581E-3</v>
      </c>
      <c r="D46" s="58">
        <f>+IF('Denuncias-Renuncias'!$G46=0,"-",('Denuncias-Renuncias'!I46/'Denuncias-Renuncias'!$G46))</f>
        <v>0</v>
      </c>
      <c r="E46" s="58">
        <f>+IF('Denuncias-Renuncias'!$G46=0,"-",('Denuncias-Renuncias'!J46/'Denuncias-Renuncias'!$G46))</f>
        <v>0.64258064516129032</v>
      </c>
      <c r="F46" s="58">
        <f>+IF('Denuncias-Renuncias'!$G46=0,"-",('Denuncias-Renuncias'!K46/'Denuncias-Renuncias'!$G46))</f>
        <v>4.3870967741935487E-3</v>
      </c>
      <c r="G46" s="58">
        <f>+IF('Denuncias-Renuncias'!$G46=0,"-",('Denuncias-Renuncias'!L46/'Denuncias-Renuncias'!$G46))</f>
        <v>0.12412903225806451</v>
      </c>
      <c r="H46" s="58">
        <f>+IF('Denuncias-Renuncias'!$G46=0,"-",('Denuncias-Renuncias'!M46/'Denuncias-Renuncias'!$G46))</f>
        <v>1.703225806451613E-2</v>
      </c>
      <c r="I46" s="58">
        <f>+IF('Denuncias-Renuncias'!$G46=0,"-",('Denuncias-Renuncias'!N46/'Denuncias-Renuncias'!$G46))</f>
        <v>0.20980645161290323</v>
      </c>
    </row>
    <row r="47" spans="2:9" ht="20.100000000000001" customHeight="1" thickBot="1" x14ac:dyDescent="0.25">
      <c r="B47" s="4" t="s">
        <v>233</v>
      </c>
      <c r="C47" s="60">
        <f>+IF('Denuncias-Renuncias'!$G47=0,"-",('Denuncias-Renuncias'!H47/'Denuncias-Renuncias'!$G47))</f>
        <v>1.1583556999576212E-2</v>
      </c>
      <c r="D47" s="58">
        <f>+IF('Denuncias-Renuncias'!$G47=0,"-",('Denuncias-Renuncias'!I47/'Denuncias-Renuncias'!$G47))</f>
        <v>1.2713660121486086E-3</v>
      </c>
      <c r="E47" s="58">
        <f>+IF('Denuncias-Renuncias'!$G47=0,"-",('Denuncias-Renuncias'!J47/'Denuncias-Renuncias'!$G47))</f>
        <v>0.60573527334369259</v>
      </c>
      <c r="F47" s="58">
        <f>+IF('Denuncias-Renuncias'!$G47=0,"-",('Denuncias-Renuncias'!K47/'Denuncias-Renuncias'!$G47))</f>
        <v>1.4126289023873428E-2</v>
      </c>
      <c r="G47" s="58">
        <f>+IF('Denuncias-Renuncias'!$G47=0,"-",('Denuncias-Renuncias'!L47/'Denuncias-Renuncias'!$G47))</f>
        <v>0.19353015962706596</v>
      </c>
      <c r="H47" s="58">
        <f>+IF('Denuncias-Renuncias'!$G47=0,"-",('Denuncias-Renuncias'!M47/'Denuncias-Renuncias'!$G47))</f>
        <v>0.12049724537364034</v>
      </c>
      <c r="I47" s="58">
        <f>+IF('Denuncias-Renuncias'!$G47=0,"-",('Denuncias-Renuncias'!N47/'Denuncias-Renuncias'!$G47))</f>
        <v>5.3256109620002823E-2</v>
      </c>
    </row>
    <row r="48" spans="2:9" ht="20.100000000000001" customHeight="1" thickBot="1" x14ac:dyDescent="0.25">
      <c r="B48" s="4" t="s">
        <v>234</v>
      </c>
      <c r="C48" s="60">
        <f>+IF('Denuncias-Renuncias'!$G48=0,"-",('Denuncias-Renuncias'!H48/'Denuncias-Renuncias'!$G48))</f>
        <v>3.9048633297834577E-3</v>
      </c>
      <c r="D48" s="58">
        <f>+IF('Denuncias-Renuncias'!$G48=0,"-",('Denuncias-Renuncias'!I48/'Denuncias-Renuncias'!$G48))</f>
        <v>1.4199503017394391E-3</v>
      </c>
      <c r="E48" s="58">
        <f>+IF('Denuncias-Renuncias'!$G48=0,"-",('Denuncias-Renuncias'!J48/'Denuncias-Renuncias'!$G48))</f>
        <v>0.53674121405750796</v>
      </c>
      <c r="F48" s="58">
        <f>+IF('Denuncias-Renuncias'!$G48=0,"-",('Denuncias-Renuncias'!K48/'Denuncias-Renuncias'!$G48))</f>
        <v>6.0347887823926161E-3</v>
      </c>
      <c r="G48" s="58">
        <f>+IF('Denuncias-Renuncias'!$G48=0,"-",('Denuncias-Renuncias'!L48/'Denuncias-Renuncias'!$G48))</f>
        <v>0.12779552715654952</v>
      </c>
      <c r="H48" s="58">
        <f>+IF('Denuncias-Renuncias'!$G48=0,"-",('Denuncias-Renuncias'!M48/'Denuncias-Renuncias'!$G48))</f>
        <v>1.5974440894568689E-2</v>
      </c>
      <c r="I48" s="58">
        <f>+IF('Denuncias-Renuncias'!$G48=0,"-",('Denuncias-Renuncias'!N48/'Denuncias-Renuncias'!$G48))</f>
        <v>0.30812921547745831</v>
      </c>
    </row>
    <row r="49" spans="2:9" ht="20.100000000000001" customHeight="1" thickBot="1" x14ac:dyDescent="0.25">
      <c r="B49" s="4" t="s">
        <v>235</v>
      </c>
      <c r="C49" s="60">
        <f>+IF('Denuncias-Renuncias'!$G49=0,"-",('Denuncias-Renuncias'!H49/'Denuncias-Renuncias'!$G49))</f>
        <v>3.82262996941896E-2</v>
      </c>
      <c r="D49" s="58">
        <f>+IF('Denuncias-Renuncias'!$G49=0,"-",('Denuncias-Renuncias'!I49/'Denuncias-Renuncias'!$G49))</f>
        <v>4.5871559633027525E-3</v>
      </c>
      <c r="E49" s="58">
        <f>+IF('Denuncias-Renuncias'!$G49=0,"-",('Denuncias-Renuncias'!J49/'Denuncias-Renuncias'!$G49))</f>
        <v>0.65978593272171249</v>
      </c>
      <c r="F49" s="58">
        <f>+IF('Denuncias-Renuncias'!$G49=0,"-",('Denuncias-Renuncias'!K49/'Denuncias-Renuncias'!$G49))</f>
        <v>1.834862385321101E-2</v>
      </c>
      <c r="G49" s="58">
        <f>+IF('Denuncias-Renuncias'!$G49=0,"-",('Denuncias-Renuncias'!L49/'Denuncias-Renuncias'!$G49))</f>
        <v>0.16819571865443425</v>
      </c>
      <c r="H49" s="58">
        <f>+IF('Denuncias-Renuncias'!$G49=0,"-",('Denuncias-Renuncias'!M49/'Denuncias-Renuncias'!$G49))</f>
        <v>0.10091743119266056</v>
      </c>
      <c r="I49" s="58">
        <f>+IF('Denuncias-Renuncias'!$G49=0,"-",('Denuncias-Renuncias'!N49/'Denuncias-Renuncias'!$G49))</f>
        <v>9.9388379204892966E-3</v>
      </c>
    </row>
    <row r="50" spans="2:9" ht="20.100000000000001" customHeight="1" thickBot="1" x14ac:dyDescent="0.25">
      <c r="B50" s="4" t="s">
        <v>236</v>
      </c>
      <c r="C50" s="60">
        <f>+IF('Denuncias-Renuncias'!$G50=0,"-",('Denuncias-Renuncias'!H50/'Denuncias-Renuncias'!$G50))</f>
        <v>1.3312202852614897E-2</v>
      </c>
      <c r="D50" s="58">
        <f>+IF('Denuncias-Renuncias'!$G50=0,"-",('Denuncias-Renuncias'!I50/'Denuncias-Renuncias'!$G50))</f>
        <v>1.5847860538827259E-3</v>
      </c>
      <c r="E50" s="58">
        <f>+IF('Denuncias-Renuncias'!$G50=0,"-",('Denuncias-Renuncias'!J50/'Denuncias-Renuncias'!$G50))</f>
        <v>0.7137876386687797</v>
      </c>
      <c r="F50" s="58">
        <f>+IF('Denuncias-Renuncias'!$G50=0,"-",('Denuncias-Renuncias'!K50/'Denuncias-Renuncias'!$G50))</f>
        <v>1.838351822503962E-2</v>
      </c>
      <c r="G50" s="58">
        <f>+IF('Denuncias-Renuncias'!$G50=0,"-",('Denuncias-Renuncias'!L50/'Denuncias-Renuncias'!$G50))</f>
        <v>0.16481774960380349</v>
      </c>
      <c r="H50" s="58">
        <f>+IF('Denuncias-Renuncias'!$G50=0,"-",('Denuncias-Renuncias'!M50/'Denuncias-Renuncias'!$G50))</f>
        <v>7.321711568938194E-2</v>
      </c>
      <c r="I50" s="58">
        <f>+IF('Denuncias-Renuncias'!$G50=0,"-",('Denuncias-Renuncias'!N50/'Denuncias-Renuncias'!$G50))</f>
        <v>1.4896988906497623E-2</v>
      </c>
    </row>
    <row r="51" spans="2:9" ht="20.100000000000001" customHeight="1" thickBot="1" x14ac:dyDescent="0.25">
      <c r="B51" s="4" t="s">
        <v>237</v>
      </c>
      <c r="C51" s="60">
        <f>+IF('Denuncias-Renuncias'!$G51=0,"-",('Denuncias-Renuncias'!H51/'Denuncias-Renuncias'!$G51))</f>
        <v>1.2515644555694619E-3</v>
      </c>
      <c r="D51" s="58">
        <f>+IF('Denuncias-Renuncias'!$G51=0,"-",('Denuncias-Renuncias'!I51/'Denuncias-Renuncias'!$G51))</f>
        <v>0</v>
      </c>
      <c r="E51" s="58">
        <f>+IF('Denuncias-Renuncias'!$G51=0,"-",('Denuncias-Renuncias'!J51/'Denuncias-Renuncias'!$G51))</f>
        <v>0.85732165206508137</v>
      </c>
      <c r="F51" s="58">
        <f>+IF('Denuncias-Renuncias'!$G51=0,"-",('Denuncias-Renuncias'!K51/'Denuncias-Renuncias'!$G51))</f>
        <v>2.6282853566958697E-2</v>
      </c>
      <c r="G51" s="58">
        <f>+IF('Denuncias-Renuncias'!$G51=0,"-",('Denuncias-Renuncias'!L51/'Denuncias-Renuncias'!$G51))</f>
        <v>8.2603254067584481E-2</v>
      </c>
      <c r="H51" s="58">
        <f>+IF('Denuncias-Renuncias'!$G51=0,"-",('Denuncias-Renuncias'!M51/'Denuncias-Renuncias'!$G51))</f>
        <v>1.8773466833541929E-2</v>
      </c>
      <c r="I51" s="58">
        <f>+IF('Denuncias-Renuncias'!$G51=0,"-",('Denuncias-Renuncias'!N51/'Denuncias-Renuncias'!$G51))</f>
        <v>1.3767209011264081E-2</v>
      </c>
    </row>
    <row r="52" spans="2:9" ht="20.100000000000001" customHeight="1" thickBot="1" x14ac:dyDescent="0.25">
      <c r="B52" s="4" t="s">
        <v>238</v>
      </c>
      <c r="C52" s="60">
        <f>+IF('Denuncias-Renuncias'!$G52=0,"-",('Denuncias-Renuncias'!H52/'Denuncias-Renuncias'!$G52))</f>
        <v>7.8843626806833107E-3</v>
      </c>
      <c r="D52" s="58">
        <f>+IF('Denuncias-Renuncias'!$G52=0,"-",('Denuncias-Renuncias'!I52/'Denuncias-Renuncias'!$G52))</f>
        <v>0</v>
      </c>
      <c r="E52" s="58">
        <f>+IF('Denuncias-Renuncias'!$G52=0,"-",('Denuncias-Renuncias'!J52/'Denuncias-Renuncias'!$G52))</f>
        <v>0.73324572930354792</v>
      </c>
      <c r="F52" s="58">
        <f>+IF('Denuncias-Renuncias'!$G52=0,"-",('Denuncias-Renuncias'!K52/'Denuncias-Renuncias'!$G52))</f>
        <v>6.5703022339027592E-3</v>
      </c>
      <c r="G52" s="58">
        <f>+IF('Denuncias-Renuncias'!$G52=0,"-",('Denuncias-Renuncias'!L52/'Denuncias-Renuncias'!$G52))</f>
        <v>0.19053876478318002</v>
      </c>
      <c r="H52" s="58">
        <f>+IF('Denuncias-Renuncias'!$G52=0,"-",('Denuncias-Renuncias'!M52/'Denuncias-Renuncias'!$G52))</f>
        <v>3.9421813403416557E-2</v>
      </c>
      <c r="I52" s="58">
        <f>+IF('Denuncias-Renuncias'!$G52=0,"-",('Denuncias-Renuncias'!N52/'Denuncias-Renuncias'!$G52))</f>
        <v>2.2339027595269383E-2</v>
      </c>
    </row>
    <row r="53" spans="2:9" ht="20.100000000000001" customHeight="1" thickBot="1" x14ac:dyDescent="0.25">
      <c r="B53" s="4" t="s">
        <v>239</v>
      </c>
      <c r="C53" s="60">
        <f>+IF('Denuncias-Renuncias'!$G53=0,"-",('Denuncias-Renuncias'!H53/'Denuncias-Renuncias'!$G53))</f>
        <v>1.5173410404624277E-2</v>
      </c>
      <c r="D53" s="58">
        <f>+IF('Denuncias-Renuncias'!$G53=0,"-",('Denuncias-Renuncias'!I53/'Denuncias-Renuncias'!$G53))</f>
        <v>1.083815028901734E-3</v>
      </c>
      <c r="E53" s="58">
        <f>+IF('Denuncias-Renuncias'!$G53=0,"-",('Denuncias-Renuncias'!J53/'Denuncias-Renuncias'!$G53))</f>
        <v>0.7792630057803468</v>
      </c>
      <c r="F53" s="58">
        <f>+IF('Denuncias-Renuncias'!$G53=0,"-",('Denuncias-Renuncias'!K53/'Denuncias-Renuncias'!$G53))</f>
        <v>1.9508670520231215E-2</v>
      </c>
      <c r="G53" s="58">
        <f>+IF('Denuncias-Renuncias'!$G53=0,"-",('Denuncias-Renuncias'!L53/'Denuncias-Renuncias'!$G53))</f>
        <v>0.13656069364161849</v>
      </c>
      <c r="H53" s="58">
        <f>+IF('Denuncias-Renuncias'!$G53=0,"-",('Denuncias-Renuncias'!M53/'Denuncias-Renuncias'!$G53))</f>
        <v>4.1546242774566471E-2</v>
      </c>
      <c r="I53" s="58">
        <f>+IF('Denuncias-Renuncias'!$G53=0,"-",('Denuncias-Renuncias'!N53/'Denuncias-Renuncias'!$G53))</f>
        <v>6.8641618497109827E-3</v>
      </c>
    </row>
    <row r="54" spans="2:9" ht="20.100000000000001" customHeight="1" thickBot="1" x14ac:dyDescent="0.25">
      <c r="B54" s="4" t="s">
        <v>240</v>
      </c>
      <c r="C54" s="60">
        <f>+IF('Denuncias-Renuncias'!$G54=0,"-",('Denuncias-Renuncias'!H54/'Denuncias-Renuncias'!$G54))</f>
        <v>2.5372935535428878E-2</v>
      </c>
      <c r="D54" s="58">
        <f>+IF('Denuncias-Renuncias'!$G54=0,"-",('Denuncias-Renuncias'!I54/'Denuncias-Renuncias'!$G54))</f>
        <v>2.1310602024507191E-3</v>
      </c>
      <c r="E54" s="58">
        <f>+IF('Denuncias-Renuncias'!$G54=0,"-",('Denuncias-Renuncias'!J54/'Denuncias-Renuncias'!$G54))</f>
        <v>0.68879861481086846</v>
      </c>
      <c r="F54" s="58">
        <f>+IF('Denuncias-Renuncias'!$G54=0,"-",('Denuncias-Renuncias'!K54/'Denuncias-Renuncias'!$G54))</f>
        <v>2.0544752264251464E-2</v>
      </c>
      <c r="G54" s="58">
        <f>+IF('Denuncias-Renuncias'!$G54=0,"-",('Denuncias-Renuncias'!L54/'Denuncias-Renuncias'!$G54))</f>
        <v>0.18806606286627597</v>
      </c>
      <c r="H54" s="58">
        <f>+IF('Denuncias-Renuncias'!$G54=0,"-",('Denuncias-Renuncias'!M54/'Denuncias-Renuncias'!$G54))</f>
        <v>4.858151305274374E-2</v>
      </c>
      <c r="I54" s="58">
        <f>+IF('Denuncias-Renuncias'!$G54=0,"-",('Denuncias-Renuncias'!N54/'Denuncias-Renuncias'!$G54))</f>
        <v>2.6505061267980821E-2</v>
      </c>
    </row>
    <row r="55" spans="2:9" ht="20.100000000000001" customHeight="1" thickBot="1" x14ac:dyDescent="0.25">
      <c r="B55" s="4" t="s">
        <v>241</v>
      </c>
      <c r="C55" s="60">
        <f>+IF('Denuncias-Renuncias'!$G55=0,"-",('Denuncias-Renuncias'!H55/'Denuncias-Renuncias'!$G55))</f>
        <v>6.7430883344571813E-4</v>
      </c>
      <c r="D55" s="58">
        <f>+IF('Denuncias-Renuncias'!$G55=0,"-",('Denuncias-Renuncias'!I55/'Denuncias-Renuncias'!$G55))</f>
        <v>0</v>
      </c>
      <c r="E55" s="58">
        <f>+IF('Denuncias-Renuncias'!$G55=0,"-",('Denuncias-Renuncias'!J55/'Denuncias-Renuncias'!$G55))</f>
        <v>0.75320296695886713</v>
      </c>
      <c r="F55" s="58">
        <f>+IF('Denuncias-Renuncias'!$G55=0,"-",('Denuncias-Renuncias'!K55/'Denuncias-Renuncias'!$G55))</f>
        <v>2.3937963587322995E-2</v>
      </c>
      <c r="G55" s="58">
        <f>+IF('Denuncias-Renuncias'!$G55=0,"-",('Denuncias-Renuncias'!L55/'Denuncias-Renuncias'!$G55))</f>
        <v>0.16419420094403236</v>
      </c>
      <c r="H55" s="58">
        <f>+IF('Denuncias-Renuncias'!$G55=0,"-",('Denuncias-Renuncias'!M55/'Denuncias-Renuncias'!$G55))</f>
        <v>5.6641942009440324E-2</v>
      </c>
      <c r="I55" s="58">
        <f>+IF('Denuncias-Renuncias'!$G55=0,"-",('Denuncias-Renuncias'!N55/'Denuncias-Renuncias'!$G55))</f>
        <v>1.3486176668914363E-3</v>
      </c>
    </row>
    <row r="56" spans="2:9" ht="20.100000000000001" customHeight="1" thickBot="1" x14ac:dyDescent="0.25">
      <c r="B56" s="4" t="s">
        <v>242</v>
      </c>
      <c r="C56" s="60">
        <f>+IF('Denuncias-Renuncias'!$G56=0,"-",('Denuncias-Renuncias'!H56/'Denuncias-Renuncias'!$G56))</f>
        <v>1.325820351342393E-3</v>
      </c>
      <c r="D56" s="58">
        <f>+IF('Denuncias-Renuncias'!$G56=0,"-",('Denuncias-Renuncias'!I56/'Denuncias-Renuncias'!$G56))</f>
        <v>9.9436526350679482E-4</v>
      </c>
      <c r="E56" s="58">
        <f>+IF('Denuncias-Renuncias'!$G56=0,"-",('Denuncias-Renuncias'!J56/'Denuncias-Renuncias'!$G56))</f>
        <v>0.69240967848856483</v>
      </c>
      <c r="F56" s="58">
        <f>+IF('Denuncias-Renuncias'!$G56=0,"-",('Denuncias-Renuncias'!K56/'Denuncias-Renuncias'!$G56))</f>
        <v>2.8505137553861453E-2</v>
      </c>
      <c r="G56" s="58">
        <f>+IF('Denuncias-Renuncias'!$G56=0,"-",('Denuncias-Renuncias'!L56/'Denuncias-Renuncias'!$G56))</f>
        <v>0.18230029830957906</v>
      </c>
      <c r="H56" s="58">
        <f>+IF('Denuncias-Renuncias'!$G56=0,"-",('Denuncias-Renuncias'!M56/'Denuncias-Renuncias'!$G56))</f>
        <v>8.4189592310241965E-2</v>
      </c>
      <c r="I56" s="58">
        <f>+IF('Denuncias-Renuncias'!$G56=0,"-",('Denuncias-Renuncias'!N56/'Denuncias-Renuncias'!$G56))</f>
        <v>1.0275107722903546E-2</v>
      </c>
    </row>
    <row r="57" spans="2:9" ht="20.100000000000001" customHeight="1" thickBot="1" x14ac:dyDescent="0.25">
      <c r="B57" s="4" t="s">
        <v>243</v>
      </c>
      <c r="C57" s="60">
        <f>+IF('Denuncias-Renuncias'!$G57=0,"-",('Denuncias-Renuncias'!H57/'Denuncias-Renuncias'!$G57))</f>
        <v>0</v>
      </c>
      <c r="D57" s="58">
        <f>+IF('Denuncias-Renuncias'!$G57=0,"-",('Denuncias-Renuncias'!I57/'Denuncias-Renuncias'!$G57))</f>
        <v>0</v>
      </c>
      <c r="E57" s="58">
        <f>+IF('Denuncias-Renuncias'!$G57=0,"-",('Denuncias-Renuncias'!J57/'Denuncias-Renuncias'!$G57))</f>
        <v>0.67396798652064027</v>
      </c>
      <c r="F57" s="58">
        <f>+IF('Denuncias-Renuncias'!$G57=0,"-",('Denuncias-Renuncias'!K57/'Denuncias-Renuncias'!$G57))</f>
        <v>0</v>
      </c>
      <c r="G57" s="58">
        <f>+IF('Denuncias-Renuncias'!$G57=0,"-",('Denuncias-Renuncias'!L57/'Denuncias-Renuncias'!$G57))</f>
        <v>0.32518955349620893</v>
      </c>
      <c r="H57" s="58">
        <f>+IF('Denuncias-Renuncias'!$G57=0,"-",('Denuncias-Renuncias'!M57/'Denuncias-Renuncias'!$G57))</f>
        <v>8.4245998315080029E-4</v>
      </c>
      <c r="I57" s="58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269</v>
      </c>
      <c r="C58" s="60">
        <f>+IF('Denuncias-Renuncias'!$G58=0,"-",('Denuncias-Renuncias'!H58/'Denuncias-Renuncias'!$G58))</f>
        <v>1.0600706713780919E-2</v>
      </c>
      <c r="D58" s="58">
        <f>+IF('Denuncias-Renuncias'!$G58=0,"-",('Denuncias-Renuncias'!I58/'Denuncias-Renuncias'!$G58))</f>
        <v>5.8892815076560655E-4</v>
      </c>
      <c r="E58" s="58">
        <f>+IF('Denuncias-Renuncias'!$G58=0,"-",('Denuncias-Renuncias'!J58/'Denuncias-Renuncias'!$G58))</f>
        <v>0.74381625441696109</v>
      </c>
      <c r="F58" s="58">
        <f>+IF('Denuncias-Renuncias'!$G58=0,"-",('Denuncias-Renuncias'!K58/'Denuncias-Renuncias'!$G58))</f>
        <v>2.3557126030624262E-3</v>
      </c>
      <c r="G58" s="58">
        <f>+IF('Denuncias-Renuncias'!$G58=0,"-",('Denuncias-Renuncias'!L58/'Denuncias-Renuncias'!$G58))</f>
        <v>0.19434628975265017</v>
      </c>
      <c r="H58" s="58">
        <f>+IF('Denuncias-Renuncias'!$G58=0,"-",('Denuncias-Renuncias'!M58/'Denuncias-Renuncias'!$G58))</f>
        <v>4.7114252061248529E-2</v>
      </c>
      <c r="I58" s="58">
        <f>+IF('Denuncias-Renuncias'!$G58=0,"-",('Denuncias-Renuncias'!N58/'Denuncias-Renuncias'!$G58))</f>
        <v>1.1778563015312131E-3</v>
      </c>
    </row>
    <row r="59" spans="2:9" ht="20.100000000000001" customHeight="1" thickBot="1" x14ac:dyDescent="0.25">
      <c r="B59" s="4" t="s">
        <v>245</v>
      </c>
      <c r="C59" s="60">
        <f>+IF('Denuncias-Renuncias'!$G59=0,"-",('Denuncias-Renuncias'!H59/'Denuncias-Renuncias'!$G59))</f>
        <v>4.4665012406947889E-2</v>
      </c>
      <c r="D59" s="58">
        <f>+IF('Denuncias-Renuncias'!$G59=0,"-",('Denuncias-Renuncias'!I59/'Denuncias-Renuncias'!$G59))</f>
        <v>1.3785497656465398E-3</v>
      </c>
      <c r="E59" s="58">
        <f>+IF('Denuncias-Renuncias'!$G59=0,"-",('Denuncias-Renuncias'!J59/'Denuncias-Renuncias'!$G59))</f>
        <v>0.65288116901020132</v>
      </c>
      <c r="F59" s="58">
        <f>+IF('Denuncias-Renuncias'!$G59=0,"-",('Denuncias-Renuncias'!K59/'Denuncias-Renuncias'!$G59))</f>
        <v>9.3741384063964709E-3</v>
      </c>
      <c r="G59" s="58">
        <f>+IF('Denuncias-Renuncias'!$G59=0,"-",('Denuncias-Renuncias'!L59/'Denuncias-Renuncias'!$G59))</f>
        <v>0.22360077198786876</v>
      </c>
      <c r="H59" s="58">
        <f>+IF('Denuncias-Renuncias'!$G59=0,"-",('Denuncias-Renuncias'!M59/'Denuncias-Renuncias'!$G59))</f>
        <v>5.3487730907085744E-2</v>
      </c>
      <c r="I59" s="58">
        <f>+IF('Denuncias-Renuncias'!$G59=0,"-",('Denuncias-Renuncias'!N59/'Denuncias-Renuncias'!$G59))</f>
        <v>1.4612627515853323E-2</v>
      </c>
    </row>
    <row r="60" spans="2:9" ht="20.100000000000001" customHeight="1" thickBot="1" x14ac:dyDescent="0.25">
      <c r="B60" s="4" t="s">
        <v>246</v>
      </c>
      <c r="C60" s="60">
        <f>+IF('Denuncias-Renuncias'!$G60=0,"-",('Denuncias-Renuncias'!H60/'Denuncias-Renuncias'!$G60))</f>
        <v>2.0345879959308239E-3</v>
      </c>
      <c r="D60" s="59">
        <f>+IF('Denuncias-Renuncias'!$G60=0,"-",('Denuncias-Renuncias'!I60/'Denuncias-Renuncias'!$G60))</f>
        <v>0</v>
      </c>
      <c r="E60" s="59">
        <f>+IF('Denuncias-Renuncias'!$G60=0,"-",('Denuncias-Renuncias'!J60/'Denuncias-Renuncias'!$G60))</f>
        <v>0.96439471007121058</v>
      </c>
      <c r="F60" s="59">
        <f>+IF('Denuncias-Renuncias'!$G60=0,"-",('Denuncias-Renuncias'!K60/'Denuncias-Renuncias'!$G60))</f>
        <v>2.0345879959308239E-3</v>
      </c>
      <c r="G60" s="59">
        <f>+IF('Denuncias-Renuncias'!$G60=0,"-",('Denuncias-Renuncias'!L60/'Denuncias-Renuncias'!$G60))</f>
        <v>1.5259409969481181E-2</v>
      </c>
      <c r="H60" s="59">
        <f>+IF('Denuncias-Renuncias'!$G60=0,"-",('Denuncias-Renuncias'!M60/'Denuncias-Renuncias'!$G60))</f>
        <v>2.0345879959308239E-3</v>
      </c>
      <c r="I60" s="59">
        <f>+IF('Denuncias-Renuncias'!$G60=0,"-",('Denuncias-Renuncias'!N60/'Denuncias-Renuncias'!$G60))</f>
        <v>1.4242115971515769E-2</v>
      </c>
    </row>
    <row r="61" spans="2:9" ht="20.100000000000001" customHeight="1" thickBot="1" x14ac:dyDescent="0.25">
      <c r="B61" s="7" t="s">
        <v>22</v>
      </c>
      <c r="C61" s="61">
        <f>+IF('Denuncias-Renuncias'!$G61=0,"-",('Denuncias-Renuncias'!H61/'Denuncias-Renuncias'!$G61))</f>
        <v>1.185255065685812E-2</v>
      </c>
      <c r="D61" s="61">
        <f>+IF('Denuncias-Renuncias'!$G61=0,"-",('Denuncias-Renuncias'!I61/'Denuncias-Renuncias'!$G61))</f>
        <v>1.8566654288897141E-3</v>
      </c>
      <c r="E61" s="61">
        <f>+IF('Denuncias-Renuncias'!$G61=0,"-",('Denuncias-Renuncias'!J61/'Denuncias-Renuncias'!$G61))</f>
        <v>0.69741371523770335</v>
      </c>
      <c r="F61" s="61">
        <f>+IF('Denuncias-Renuncias'!$G61=0,"-",('Denuncias-Renuncias'!K61/'Denuncias-Renuncias'!$G61))</f>
        <v>1.6253349524794011E-2</v>
      </c>
      <c r="G61" s="61">
        <f>+IF('Denuncias-Renuncias'!$G61=0,"-",('Denuncias-Renuncias'!L61/'Denuncias-Renuncias'!$G61))</f>
        <v>0.15889041659557812</v>
      </c>
      <c r="H61" s="61">
        <f>+IF('Denuncias-Renuncias'!$G61=0,"-",('Denuncias-Renuncias'!M61/'Denuncias-Renuncias'!$G61))</f>
        <v>7.9390010136389633E-2</v>
      </c>
      <c r="I61" s="61">
        <f>+IF('Denuncias-Renuncias'!$G61=0,"-",('Denuncias-Renuncias'!N61/'Denuncias-Renuncias'!$G61))</f>
        <v>3.4343292419787036E-2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13"/>
      <c r="C9" s="89" t="s">
        <v>154</v>
      </c>
      <c r="D9" s="89"/>
      <c r="E9" s="89"/>
      <c r="F9" s="89"/>
      <c r="G9" s="89" t="s">
        <v>155</v>
      </c>
      <c r="H9" s="89"/>
      <c r="I9" s="89"/>
    </row>
    <row r="10" spans="2:9" ht="57.75" thickBot="1" x14ac:dyDescent="0.25">
      <c r="B10" s="24"/>
      <c r="C10" s="20" t="s">
        <v>156</v>
      </c>
      <c r="D10" s="20" t="s">
        <v>157</v>
      </c>
      <c r="E10" s="20" t="s">
        <v>158</v>
      </c>
      <c r="F10" s="20" t="s">
        <v>159</v>
      </c>
      <c r="G10" s="20" t="s">
        <v>160</v>
      </c>
      <c r="H10" s="20" t="s">
        <v>161</v>
      </c>
      <c r="I10" s="20" t="s">
        <v>162</v>
      </c>
    </row>
    <row r="11" spans="2:9" ht="20.100000000000001" customHeight="1" thickBot="1" x14ac:dyDescent="0.25">
      <c r="B11" s="3" t="s">
        <v>197</v>
      </c>
      <c r="C11" s="18">
        <v>26</v>
      </c>
      <c r="D11" s="18">
        <v>0</v>
      </c>
      <c r="E11" s="18">
        <v>0</v>
      </c>
      <c r="F11" s="18">
        <v>26</v>
      </c>
      <c r="G11" s="18">
        <v>1207</v>
      </c>
      <c r="H11" s="18">
        <v>3</v>
      </c>
      <c r="I11" s="18">
        <v>1210</v>
      </c>
    </row>
    <row r="12" spans="2:9" ht="20.100000000000001" customHeight="1" thickBot="1" x14ac:dyDescent="0.25">
      <c r="B12" s="4" t="s">
        <v>198</v>
      </c>
      <c r="C12" s="19">
        <v>33</v>
      </c>
      <c r="D12" s="19">
        <v>20</v>
      </c>
      <c r="E12" s="19">
        <v>4</v>
      </c>
      <c r="F12" s="19">
        <v>57</v>
      </c>
      <c r="G12" s="19">
        <v>1554</v>
      </c>
      <c r="H12" s="19">
        <v>25</v>
      </c>
      <c r="I12" s="19">
        <v>1579</v>
      </c>
    </row>
    <row r="13" spans="2:9" ht="20.100000000000001" customHeight="1" thickBot="1" x14ac:dyDescent="0.25">
      <c r="B13" s="4" t="s">
        <v>199</v>
      </c>
      <c r="C13" s="19">
        <v>72</v>
      </c>
      <c r="D13" s="19">
        <v>7</v>
      </c>
      <c r="E13" s="19">
        <v>0</v>
      </c>
      <c r="F13" s="19">
        <v>79</v>
      </c>
      <c r="G13" s="19">
        <v>559</v>
      </c>
      <c r="H13" s="19">
        <v>3</v>
      </c>
      <c r="I13" s="19">
        <v>562</v>
      </c>
    </row>
    <row r="14" spans="2:9" ht="20.100000000000001" customHeight="1" thickBot="1" x14ac:dyDescent="0.25">
      <c r="B14" s="4" t="s">
        <v>200</v>
      </c>
      <c r="C14" s="19">
        <v>39</v>
      </c>
      <c r="D14" s="19">
        <v>1348</v>
      </c>
      <c r="E14" s="19">
        <v>156</v>
      </c>
      <c r="F14" s="19">
        <v>1543</v>
      </c>
      <c r="G14" s="19">
        <v>1194</v>
      </c>
      <c r="H14" s="19">
        <v>9</v>
      </c>
      <c r="I14" s="19">
        <v>1203</v>
      </c>
    </row>
    <row r="15" spans="2:9" ht="20.100000000000001" customHeight="1" thickBot="1" x14ac:dyDescent="0.25">
      <c r="B15" s="4" t="s">
        <v>201</v>
      </c>
      <c r="C15" s="19">
        <v>53</v>
      </c>
      <c r="D15" s="19">
        <v>3</v>
      </c>
      <c r="E15" s="19">
        <v>2</v>
      </c>
      <c r="F15" s="19">
        <v>58</v>
      </c>
      <c r="G15" s="19">
        <v>1354</v>
      </c>
      <c r="H15" s="19">
        <v>0</v>
      </c>
      <c r="I15" s="19">
        <v>1354</v>
      </c>
    </row>
    <row r="16" spans="2:9" ht="20.100000000000001" customHeight="1" thickBot="1" x14ac:dyDescent="0.25">
      <c r="B16" s="4" t="s">
        <v>202</v>
      </c>
      <c r="C16" s="19">
        <v>45</v>
      </c>
      <c r="D16" s="19">
        <v>25</v>
      </c>
      <c r="E16" s="19">
        <v>5</v>
      </c>
      <c r="F16" s="19">
        <v>75</v>
      </c>
      <c r="G16" s="19">
        <v>849</v>
      </c>
      <c r="H16" s="19">
        <v>0</v>
      </c>
      <c r="I16" s="19">
        <v>849</v>
      </c>
    </row>
    <row r="17" spans="2:9" ht="20.100000000000001" customHeight="1" thickBot="1" x14ac:dyDescent="0.25">
      <c r="B17" s="4" t="s">
        <v>203</v>
      </c>
      <c r="C17" s="19">
        <v>58</v>
      </c>
      <c r="D17" s="19">
        <v>31</v>
      </c>
      <c r="E17" s="19">
        <v>5</v>
      </c>
      <c r="F17" s="19">
        <v>94</v>
      </c>
      <c r="G17" s="19">
        <v>2944</v>
      </c>
      <c r="H17" s="19">
        <v>42</v>
      </c>
      <c r="I17" s="19">
        <v>2986</v>
      </c>
    </row>
    <row r="18" spans="2:9" ht="20.100000000000001" customHeight="1" thickBot="1" x14ac:dyDescent="0.25">
      <c r="B18" s="4" t="s">
        <v>204</v>
      </c>
      <c r="C18" s="19">
        <v>79</v>
      </c>
      <c r="D18" s="19">
        <v>100</v>
      </c>
      <c r="E18" s="19">
        <v>2</v>
      </c>
      <c r="F18" s="19">
        <v>181</v>
      </c>
      <c r="G18" s="19">
        <v>2629</v>
      </c>
      <c r="H18" s="19">
        <v>30</v>
      </c>
      <c r="I18" s="19">
        <v>2659</v>
      </c>
    </row>
    <row r="19" spans="2:9" ht="20.100000000000001" customHeight="1" thickBot="1" x14ac:dyDescent="0.25">
      <c r="B19" s="4" t="s">
        <v>205</v>
      </c>
      <c r="C19" s="19">
        <v>5</v>
      </c>
      <c r="D19" s="19">
        <v>8</v>
      </c>
      <c r="E19" s="19">
        <v>0</v>
      </c>
      <c r="F19" s="19">
        <v>13</v>
      </c>
      <c r="G19" s="19">
        <v>152</v>
      </c>
      <c r="H19" s="19">
        <v>0</v>
      </c>
      <c r="I19" s="19">
        <v>152</v>
      </c>
    </row>
    <row r="20" spans="2:9" ht="20.100000000000001" customHeight="1" thickBot="1" x14ac:dyDescent="0.25">
      <c r="B20" s="4" t="s">
        <v>206</v>
      </c>
      <c r="C20" s="19">
        <v>6</v>
      </c>
      <c r="D20" s="19">
        <v>6</v>
      </c>
      <c r="E20" s="19">
        <v>1</v>
      </c>
      <c r="F20" s="19">
        <v>13</v>
      </c>
      <c r="G20" s="19">
        <v>71</v>
      </c>
      <c r="H20" s="19">
        <v>10</v>
      </c>
      <c r="I20" s="19">
        <v>81</v>
      </c>
    </row>
    <row r="21" spans="2:9" ht="20.100000000000001" customHeight="1" thickBot="1" x14ac:dyDescent="0.25">
      <c r="B21" s="4" t="s">
        <v>207</v>
      </c>
      <c r="C21" s="19">
        <v>7</v>
      </c>
      <c r="D21" s="19">
        <v>23</v>
      </c>
      <c r="E21" s="19">
        <v>33</v>
      </c>
      <c r="F21" s="19">
        <v>63</v>
      </c>
      <c r="G21" s="19">
        <v>1348</v>
      </c>
      <c r="H21" s="19">
        <v>4</v>
      </c>
      <c r="I21" s="19">
        <v>1352</v>
      </c>
    </row>
    <row r="22" spans="2:9" ht="20.100000000000001" customHeight="1" thickBot="1" x14ac:dyDescent="0.25">
      <c r="B22" s="4" t="s">
        <v>208</v>
      </c>
      <c r="C22" s="19">
        <v>8</v>
      </c>
      <c r="D22" s="19">
        <v>22</v>
      </c>
      <c r="E22" s="19">
        <v>5</v>
      </c>
      <c r="F22" s="19">
        <v>35</v>
      </c>
      <c r="G22" s="19">
        <v>977</v>
      </c>
      <c r="H22" s="19">
        <v>0</v>
      </c>
      <c r="I22" s="19">
        <v>977</v>
      </c>
    </row>
    <row r="23" spans="2:9" ht="20.100000000000001" customHeight="1" thickBot="1" x14ac:dyDescent="0.25">
      <c r="B23" s="4" t="s">
        <v>209</v>
      </c>
      <c r="C23" s="19">
        <v>60</v>
      </c>
      <c r="D23" s="19">
        <v>25</v>
      </c>
      <c r="E23" s="19">
        <v>27</v>
      </c>
      <c r="F23" s="19">
        <v>112</v>
      </c>
      <c r="G23" s="19">
        <v>3057</v>
      </c>
      <c r="H23" s="19">
        <v>0</v>
      </c>
      <c r="I23" s="19">
        <v>3057</v>
      </c>
    </row>
    <row r="24" spans="2:9" ht="20.100000000000001" customHeight="1" thickBot="1" x14ac:dyDescent="0.25">
      <c r="B24" s="4" t="s">
        <v>210</v>
      </c>
      <c r="C24" s="19">
        <v>250</v>
      </c>
      <c r="D24" s="19">
        <v>168</v>
      </c>
      <c r="E24" s="19">
        <v>58</v>
      </c>
      <c r="F24" s="19">
        <v>476</v>
      </c>
      <c r="G24" s="19">
        <v>1907</v>
      </c>
      <c r="H24" s="19">
        <v>36</v>
      </c>
      <c r="I24" s="19">
        <v>1943</v>
      </c>
    </row>
    <row r="25" spans="2:9" ht="20.100000000000001" customHeight="1" thickBot="1" x14ac:dyDescent="0.25">
      <c r="B25" s="4" t="s">
        <v>211</v>
      </c>
      <c r="C25" s="19">
        <v>49</v>
      </c>
      <c r="D25" s="19">
        <v>4</v>
      </c>
      <c r="E25" s="19">
        <v>12</v>
      </c>
      <c r="F25" s="19">
        <v>65</v>
      </c>
      <c r="G25" s="19">
        <v>2343</v>
      </c>
      <c r="H25" s="19">
        <v>32</v>
      </c>
      <c r="I25" s="19">
        <v>2375</v>
      </c>
    </row>
    <row r="26" spans="2:9" ht="20.100000000000001" customHeight="1" thickBot="1" x14ac:dyDescent="0.25">
      <c r="B26" s="5" t="s">
        <v>212</v>
      </c>
      <c r="C26" s="27">
        <v>10</v>
      </c>
      <c r="D26" s="27">
        <v>31</v>
      </c>
      <c r="E26" s="27">
        <v>23</v>
      </c>
      <c r="F26" s="27">
        <v>64</v>
      </c>
      <c r="G26" s="27">
        <v>844</v>
      </c>
      <c r="H26" s="27">
        <v>0</v>
      </c>
      <c r="I26" s="27">
        <v>844</v>
      </c>
    </row>
    <row r="27" spans="2:9" ht="20.100000000000001" customHeight="1" thickBot="1" x14ac:dyDescent="0.25">
      <c r="B27" s="6" t="s">
        <v>213</v>
      </c>
      <c r="C27" s="29">
        <v>4</v>
      </c>
      <c r="D27" s="29">
        <v>0</v>
      </c>
      <c r="E27" s="29">
        <v>0</v>
      </c>
      <c r="F27" s="29">
        <v>4</v>
      </c>
      <c r="G27" s="29">
        <v>152</v>
      </c>
      <c r="H27" s="29">
        <v>0</v>
      </c>
      <c r="I27" s="29">
        <v>152</v>
      </c>
    </row>
    <row r="28" spans="2:9" ht="20.100000000000001" customHeight="1" thickBot="1" x14ac:dyDescent="0.25">
      <c r="B28" s="4" t="s">
        <v>214</v>
      </c>
      <c r="C28" s="29">
        <v>0</v>
      </c>
      <c r="D28" s="29">
        <v>10</v>
      </c>
      <c r="E28" s="29">
        <v>0</v>
      </c>
      <c r="F28" s="29">
        <v>10</v>
      </c>
      <c r="G28" s="29">
        <v>389</v>
      </c>
      <c r="H28" s="29">
        <v>3</v>
      </c>
      <c r="I28" s="29">
        <v>392</v>
      </c>
    </row>
    <row r="29" spans="2:9" ht="20.100000000000001" customHeight="1" thickBot="1" x14ac:dyDescent="0.25">
      <c r="B29" s="4" t="s">
        <v>215</v>
      </c>
      <c r="C29" s="28">
        <v>7</v>
      </c>
      <c r="D29" s="28">
        <v>0</v>
      </c>
      <c r="E29" s="28">
        <v>4</v>
      </c>
      <c r="F29" s="28">
        <v>11</v>
      </c>
      <c r="G29" s="28">
        <v>297</v>
      </c>
      <c r="H29" s="28">
        <v>16</v>
      </c>
      <c r="I29" s="28">
        <v>313</v>
      </c>
    </row>
    <row r="30" spans="2:9" ht="20.100000000000001" customHeight="1" thickBot="1" x14ac:dyDescent="0.25">
      <c r="B30" s="4" t="s">
        <v>216</v>
      </c>
      <c r="C30" s="19">
        <v>2</v>
      </c>
      <c r="D30" s="19">
        <v>0</v>
      </c>
      <c r="E30" s="19">
        <v>4</v>
      </c>
      <c r="F30" s="19">
        <v>6</v>
      </c>
      <c r="G30" s="19">
        <v>110</v>
      </c>
      <c r="H30" s="19">
        <v>0</v>
      </c>
      <c r="I30" s="19">
        <v>110</v>
      </c>
    </row>
    <row r="31" spans="2:9" ht="20.100000000000001" customHeight="1" thickBot="1" x14ac:dyDescent="0.25">
      <c r="B31" s="4" t="s">
        <v>217</v>
      </c>
      <c r="C31" s="19">
        <v>1</v>
      </c>
      <c r="D31" s="19">
        <v>0</v>
      </c>
      <c r="E31" s="19">
        <v>0</v>
      </c>
      <c r="F31" s="19">
        <v>1</v>
      </c>
      <c r="G31" s="19">
        <v>149</v>
      </c>
      <c r="H31" s="19">
        <v>0</v>
      </c>
      <c r="I31" s="19">
        <v>149</v>
      </c>
    </row>
    <row r="32" spans="2:9" ht="20.100000000000001" customHeight="1" thickBot="1" x14ac:dyDescent="0.25">
      <c r="B32" s="4" t="s">
        <v>218</v>
      </c>
      <c r="C32" s="19">
        <v>11</v>
      </c>
      <c r="D32" s="19">
        <v>0</v>
      </c>
      <c r="E32" s="19">
        <v>0</v>
      </c>
      <c r="F32" s="19">
        <v>11</v>
      </c>
      <c r="G32" s="19">
        <v>202</v>
      </c>
      <c r="H32" s="19">
        <v>0</v>
      </c>
      <c r="I32" s="19">
        <v>202</v>
      </c>
    </row>
    <row r="33" spans="2:9" ht="20.100000000000001" customHeight="1" thickBot="1" x14ac:dyDescent="0.25">
      <c r="B33" s="4" t="s">
        <v>219</v>
      </c>
      <c r="C33" s="19">
        <v>1</v>
      </c>
      <c r="D33" s="19">
        <v>3</v>
      </c>
      <c r="E33" s="19">
        <v>0</v>
      </c>
      <c r="F33" s="19">
        <v>4</v>
      </c>
      <c r="G33" s="19">
        <v>69</v>
      </c>
      <c r="H33" s="19">
        <v>0</v>
      </c>
      <c r="I33" s="19">
        <v>69</v>
      </c>
    </row>
    <row r="34" spans="2:9" ht="20.100000000000001" customHeight="1" thickBot="1" x14ac:dyDescent="0.25">
      <c r="B34" s="4" t="s">
        <v>220</v>
      </c>
      <c r="C34" s="19">
        <v>0</v>
      </c>
      <c r="D34" s="19">
        <v>42</v>
      </c>
      <c r="E34" s="19">
        <v>0</v>
      </c>
      <c r="F34" s="19">
        <v>42</v>
      </c>
      <c r="G34" s="19">
        <v>595</v>
      </c>
      <c r="H34" s="19">
        <v>0</v>
      </c>
      <c r="I34" s="19">
        <v>595</v>
      </c>
    </row>
    <row r="35" spans="2:9" ht="20.100000000000001" customHeight="1" thickBot="1" x14ac:dyDescent="0.25">
      <c r="B35" s="4" t="s">
        <v>221</v>
      </c>
      <c r="C35" s="19">
        <v>6</v>
      </c>
      <c r="D35" s="19">
        <v>2</v>
      </c>
      <c r="E35" s="19">
        <v>0</v>
      </c>
      <c r="F35" s="19">
        <v>8</v>
      </c>
      <c r="G35" s="19">
        <v>177</v>
      </c>
      <c r="H35" s="19">
        <v>1</v>
      </c>
      <c r="I35" s="19">
        <v>178</v>
      </c>
    </row>
    <row r="36" spans="2:9" ht="20.100000000000001" customHeight="1" thickBot="1" x14ac:dyDescent="0.25">
      <c r="B36" s="4" t="s">
        <v>222</v>
      </c>
      <c r="C36" s="19">
        <v>4</v>
      </c>
      <c r="D36" s="19">
        <v>1</v>
      </c>
      <c r="E36" s="19">
        <v>2</v>
      </c>
      <c r="F36" s="19">
        <v>7</v>
      </c>
      <c r="G36" s="19">
        <v>368</v>
      </c>
      <c r="H36" s="19">
        <v>0</v>
      </c>
      <c r="I36" s="19">
        <v>368</v>
      </c>
    </row>
    <row r="37" spans="2:9" ht="20.100000000000001" customHeight="1" thickBot="1" x14ac:dyDescent="0.25">
      <c r="B37" s="4" t="s">
        <v>223</v>
      </c>
      <c r="C37" s="19">
        <v>10</v>
      </c>
      <c r="D37" s="19">
        <v>20</v>
      </c>
      <c r="E37" s="19">
        <v>1</v>
      </c>
      <c r="F37" s="19">
        <v>31</v>
      </c>
      <c r="G37" s="19">
        <v>566</v>
      </c>
      <c r="H37" s="19">
        <v>0</v>
      </c>
      <c r="I37" s="19">
        <v>566</v>
      </c>
    </row>
    <row r="38" spans="2:9" ht="20.100000000000001" customHeight="1" thickBot="1" x14ac:dyDescent="0.25">
      <c r="B38" s="4" t="s">
        <v>224</v>
      </c>
      <c r="C38" s="19">
        <v>0</v>
      </c>
      <c r="D38" s="19">
        <v>0</v>
      </c>
      <c r="E38" s="19">
        <v>0</v>
      </c>
      <c r="F38" s="19">
        <v>0</v>
      </c>
      <c r="G38" s="19">
        <v>134</v>
      </c>
      <c r="H38" s="19">
        <v>0</v>
      </c>
      <c r="I38" s="19">
        <v>134</v>
      </c>
    </row>
    <row r="39" spans="2:9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0</v>
      </c>
      <c r="F39" s="19">
        <v>0</v>
      </c>
      <c r="G39" s="19">
        <v>398</v>
      </c>
      <c r="H39" s="19">
        <v>1</v>
      </c>
      <c r="I39" s="19">
        <v>399</v>
      </c>
    </row>
    <row r="40" spans="2:9" ht="20.100000000000001" customHeight="1" thickBot="1" x14ac:dyDescent="0.25">
      <c r="B40" s="4" t="s">
        <v>226</v>
      </c>
      <c r="C40" s="19">
        <v>7</v>
      </c>
      <c r="D40" s="19">
        <v>0</v>
      </c>
      <c r="E40" s="19">
        <v>18</v>
      </c>
      <c r="F40" s="19">
        <v>25</v>
      </c>
      <c r="G40" s="19">
        <v>886</v>
      </c>
      <c r="H40" s="19">
        <v>5</v>
      </c>
      <c r="I40" s="19">
        <v>891</v>
      </c>
    </row>
    <row r="41" spans="2:9" ht="20.100000000000001" customHeight="1" thickBot="1" x14ac:dyDescent="0.25">
      <c r="B41" s="4" t="s">
        <v>227</v>
      </c>
      <c r="C41" s="19">
        <v>136</v>
      </c>
      <c r="D41" s="19">
        <v>178</v>
      </c>
      <c r="E41" s="19">
        <v>58</v>
      </c>
      <c r="F41" s="19">
        <v>372</v>
      </c>
      <c r="G41" s="19">
        <v>5764</v>
      </c>
      <c r="H41" s="19">
        <v>166</v>
      </c>
      <c r="I41" s="19">
        <v>5930</v>
      </c>
    </row>
    <row r="42" spans="2:9" ht="20.100000000000001" customHeight="1" thickBot="1" x14ac:dyDescent="0.25">
      <c r="B42" s="4" t="s">
        <v>228</v>
      </c>
      <c r="C42" s="19">
        <v>18</v>
      </c>
      <c r="D42" s="19">
        <v>17</v>
      </c>
      <c r="E42" s="19">
        <v>3</v>
      </c>
      <c r="F42" s="19">
        <v>38</v>
      </c>
      <c r="G42" s="19">
        <v>1170</v>
      </c>
      <c r="H42" s="19">
        <v>57</v>
      </c>
      <c r="I42" s="19">
        <v>1227</v>
      </c>
    </row>
    <row r="43" spans="2:9" ht="20.100000000000001" customHeight="1" thickBot="1" x14ac:dyDescent="0.25">
      <c r="B43" s="4" t="s">
        <v>229</v>
      </c>
      <c r="C43" s="19">
        <v>10</v>
      </c>
      <c r="D43" s="19">
        <v>9</v>
      </c>
      <c r="E43" s="19">
        <v>1</v>
      </c>
      <c r="F43" s="19">
        <v>20</v>
      </c>
      <c r="G43" s="19">
        <v>569</v>
      </c>
      <c r="H43" s="19">
        <v>5</v>
      </c>
      <c r="I43" s="19">
        <v>574</v>
      </c>
    </row>
    <row r="44" spans="2:9" ht="20.100000000000001" customHeight="1" thickBot="1" x14ac:dyDescent="0.25">
      <c r="B44" s="4" t="s">
        <v>230</v>
      </c>
      <c r="C44" s="19">
        <v>18</v>
      </c>
      <c r="D44" s="19">
        <v>38</v>
      </c>
      <c r="E44" s="19">
        <v>3</v>
      </c>
      <c r="F44" s="19">
        <v>59</v>
      </c>
      <c r="G44" s="19">
        <v>874</v>
      </c>
      <c r="H44" s="19">
        <v>25</v>
      </c>
      <c r="I44" s="19">
        <v>899</v>
      </c>
    </row>
    <row r="45" spans="2:9" ht="20.100000000000001" customHeight="1" thickBot="1" x14ac:dyDescent="0.25">
      <c r="B45" s="4" t="s">
        <v>231</v>
      </c>
      <c r="C45" s="19">
        <v>155</v>
      </c>
      <c r="D45" s="19">
        <v>46</v>
      </c>
      <c r="E45" s="19">
        <v>51</v>
      </c>
      <c r="F45" s="19">
        <v>252</v>
      </c>
      <c r="G45" s="19">
        <v>2540</v>
      </c>
      <c r="H45" s="19">
        <v>31</v>
      </c>
      <c r="I45" s="19">
        <v>2571</v>
      </c>
    </row>
    <row r="46" spans="2:9" ht="20.100000000000001" customHeight="1" thickBot="1" x14ac:dyDescent="0.25">
      <c r="B46" s="4" t="s">
        <v>232</v>
      </c>
      <c r="C46" s="19">
        <v>28</v>
      </c>
      <c r="D46" s="19">
        <v>9</v>
      </c>
      <c r="E46" s="19">
        <v>2</v>
      </c>
      <c r="F46" s="19">
        <v>39</v>
      </c>
      <c r="G46" s="19">
        <v>935</v>
      </c>
      <c r="H46" s="19">
        <v>0</v>
      </c>
      <c r="I46" s="19">
        <v>935</v>
      </c>
    </row>
    <row r="47" spans="2:9" ht="20.100000000000001" customHeight="1" thickBot="1" x14ac:dyDescent="0.25">
      <c r="B47" s="4" t="s">
        <v>233</v>
      </c>
      <c r="C47" s="19">
        <v>157</v>
      </c>
      <c r="D47" s="19">
        <v>89</v>
      </c>
      <c r="E47" s="19">
        <v>103</v>
      </c>
      <c r="F47" s="19">
        <v>349</v>
      </c>
      <c r="G47" s="19">
        <v>3834</v>
      </c>
      <c r="H47" s="19">
        <v>82</v>
      </c>
      <c r="I47" s="19">
        <v>3916</v>
      </c>
    </row>
    <row r="48" spans="2:9" ht="20.100000000000001" customHeight="1" thickBot="1" x14ac:dyDescent="0.25">
      <c r="B48" s="4" t="s">
        <v>234</v>
      </c>
      <c r="C48" s="19">
        <v>12</v>
      </c>
      <c r="D48" s="19">
        <v>5</v>
      </c>
      <c r="E48" s="19">
        <v>37</v>
      </c>
      <c r="F48" s="19">
        <v>54</v>
      </c>
      <c r="G48" s="19">
        <v>640</v>
      </c>
      <c r="H48" s="19">
        <v>0</v>
      </c>
      <c r="I48" s="19">
        <v>640</v>
      </c>
    </row>
    <row r="49" spans="2:9" ht="20.100000000000001" customHeight="1" thickBot="1" x14ac:dyDescent="0.25">
      <c r="B49" s="4" t="s">
        <v>235</v>
      </c>
      <c r="C49" s="19">
        <v>0</v>
      </c>
      <c r="D49" s="19">
        <v>3</v>
      </c>
      <c r="E49" s="19">
        <v>0</v>
      </c>
      <c r="F49" s="19">
        <v>3</v>
      </c>
      <c r="G49" s="19">
        <v>442</v>
      </c>
      <c r="H49" s="19">
        <v>0</v>
      </c>
      <c r="I49" s="19">
        <v>442</v>
      </c>
    </row>
    <row r="50" spans="2:9" ht="20.100000000000001" customHeight="1" thickBot="1" x14ac:dyDescent="0.25">
      <c r="B50" s="4" t="s">
        <v>236</v>
      </c>
      <c r="C50" s="19">
        <v>16</v>
      </c>
      <c r="D50" s="19">
        <v>8</v>
      </c>
      <c r="E50" s="19">
        <v>2</v>
      </c>
      <c r="F50" s="19">
        <v>26</v>
      </c>
      <c r="G50" s="19">
        <v>976</v>
      </c>
      <c r="H50" s="19">
        <v>0</v>
      </c>
      <c r="I50" s="19">
        <v>976</v>
      </c>
    </row>
    <row r="51" spans="2:9" ht="20.100000000000001" customHeight="1" thickBot="1" x14ac:dyDescent="0.25">
      <c r="B51" s="4" t="s">
        <v>237</v>
      </c>
      <c r="C51" s="19">
        <v>1</v>
      </c>
      <c r="D51" s="19">
        <v>2</v>
      </c>
      <c r="E51" s="19">
        <v>0</v>
      </c>
      <c r="F51" s="19">
        <v>3</v>
      </c>
      <c r="G51" s="19">
        <v>317</v>
      </c>
      <c r="H51" s="19">
        <v>2</v>
      </c>
      <c r="I51" s="19">
        <v>319</v>
      </c>
    </row>
    <row r="52" spans="2:9" ht="20.100000000000001" customHeight="1" thickBot="1" x14ac:dyDescent="0.25">
      <c r="B52" s="4" t="s">
        <v>238</v>
      </c>
      <c r="C52" s="19">
        <v>5</v>
      </c>
      <c r="D52" s="19">
        <v>1</v>
      </c>
      <c r="E52" s="19">
        <v>1</v>
      </c>
      <c r="F52" s="19">
        <v>7</v>
      </c>
      <c r="G52" s="19">
        <v>248</v>
      </c>
      <c r="H52" s="19">
        <v>0</v>
      </c>
      <c r="I52" s="19">
        <v>248</v>
      </c>
    </row>
    <row r="53" spans="2:9" ht="20.100000000000001" customHeight="1" thickBot="1" x14ac:dyDescent="0.25">
      <c r="B53" s="4" t="s">
        <v>239</v>
      </c>
      <c r="C53" s="19">
        <v>9</v>
      </c>
      <c r="D53" s="19">
        <v>21</v>
      </c>
      <c r="E53" s="19">
        <v>7</v>
      </c>
      <c r="F53" s="19">
        <v>37</v>
      </c>
      <c r="G53" s="19">
        <v>1102</v>
      </c>
      <c r="H53" s="19">
        <v>8</v>
      </c>
      <c r="I53" s="19">
        <v>1110</v>
      </c>
    </row>
    <row r="54" spans="2:9" ht="20.100000000000001" customHeight="1" thickBot="1" x14ac:dyDescent="0.25">
      <c r="B54" s="4" t="s">
        <v>240</v>
      </c>
      <c r="C54" s="19">
        <v>198</v>
      </c>
      <c r="D54" s="19">
        <v>233</v>
      </c>
      <c r="E54" s="19">
        <v>20</v>
      </c>
      <c r="F54" s="19">
        <v>451</v>
      </c>
      <c r="G54" s="19">
        <v>12512</v>
      </c>
      <c r="H54" s="19">
        <v>30</v>
      </c>
      <c r="I54" s="19">
        <v>12542</v>
      </c>
    </row>
    <row r="55" spans="2:9" ht="20.100000000000001" customHeight="1" thickBot="1" x14ac:dyDescent="0.25">
      <c r="B55" s="4" t="s">
        <v>241</v>
      </c>
      <c r="C55" s="19">
        <v>78</v>
      </c>
      <c r="D55" s="19">
        <v>11</v>
      </c>
      <c r="E55" s="19">
        <v>72</v>
      </c>
      <c r="F55" s="19">
        <v>161</v>
      </c>
      <c r="G55" s="19">
        <v>3089</v>
      </c>
      <c r="H55" s="19">
        <v>22</v>
      </c>
      <c r="I55" s="19">
        <v>3111</v>
      </c>
    </row>
    <row r="56" spans="2:9" ht="20.100000000000001" customHeight="1" thickBot="1" x14ac:dyDescent="0.25">
      <c r="B56" s="4" t="s">
        <v>242</v>
      </c>
      <c r="C56" s="19">
        <v>43</v>
      </c>
      <c r="D56" s="19">
        <v>11</v>
      </c>
      <c r="E56" s="19">
        <v>1</v>
      </c>
      <c r="F56" s="19">
        <v>55</v>
      </c>
      <c r="G56" s="19">
        <v>733</v>
      </c>
      <c r="H56" s="19">
        <v>12</v>
      </c>
      <c r="I56" s="19">
        <v>745</v>
      </c>
    </row>
    <row r="57" spans="2:9" ht="20.100000000000001" customHeight="1" thickBot="1" x14ac:dyDescent="0.25">
      <c r="B57" s="4" t="s">
        <v>243</v>
      </c>
      <c r="C57" s="19">
        <v>2</v>
      </c>
      <c r="D57" s="19">
        <v>15</v>
      </c>
      <c r="E57" s="19">
        <v>0</v>
      </c>
      <c r="F57" s="19">
        <v>17</v>
      </c>
      <c r="G57" s="19">
        <v>325</v>
      </c>
      <c r="H57" s="19">
        <v>0</v>
      </c>
      <c r="I57" s="19">
        <v>325</v>
      </c>
    </row>
    <row r="58" spans="2:9" ht="20.100000000000001" customHeight="1" thickBot="1" x14ac:dyDescent="0.25">
      <c r="B58" s="4" t="s">
        <v>269</v>
      </c>
      <c r="C58" s="19">
        <v>12</v>
      </c>
      <c r="D58" s="19">
        <v>2</v>
      </c>
      <c r="E58" s="19">
        <v>2</v>
      </c>
      <c r="F58" s="19">
        <v>16</v>
      </c>
      <c r="G58" s="19">
        <v>470</v>
      </c>
      <c r="H58" s="19">
        <v>18</v>
      </c>
      <c r="I58" s="19">
        <v>488</v>
      </c>
    </row>
    <row r="59" spans="2:9" ht="20.100000000000001" customHeight="1" thickBot="1" x14ac:dyDescent="0.25">
      <c r="B59" s="4" t="s">
        <v>245</v>
      </c>
      <c r="C59" s="19">
        <v>4</v>
      </c>
      <c r="D59" s="19">
        <v>19</v>
      </c>
      <c r="E59" s="19">
        <v>25</v>
      </c>
      <c r="F59" s="19">
        <v>48</v>
      </c>
      <c r="G59" s="19">
        <v>1086</v>
      </c>
      <c r="H59" s="19">
        <v>30</v>
      </c>
      <c r="I59" s="19">
        <v>1116</v>
      </c>
    </row>
    <row r="60" spans="2:9" ht="20.100000000000001" customHeight="1" thickBot="1" x14ac:dyDescent="0.25">
      <c r="B60" s="4" t="s">
        <v>246</v>
      </c>
      <c r="C60" s="19">
        <v>1</v>
      </c>
      <c r="D60" s="19">
        <v>2</v>
      </c>
      <c r="E60" s="19">
        <v>0</v>
      </c>
      <c r="F60" s="19">
        <v>3</v>
      </c>
      <c r="G60" s="19">
        <v>215</v>
      </c>
      <c r="H60" s="19">
        <v>0</v>
      </c>
      <c r="I60" s="19">
        <v>215</v>
      </c>
    </row>
    <row r="61" spans="2:9" ht="20.100000000000001" customHeight="1" thickBot="1" x14ac:dyDescent="0.25">
      <c r="B61" s="7" t="s">
        <v>22</v>
      </c>
      <c r="C61" s="9">
        <f>SUM(C11:C60)</f>
        <v>1756</v>
      </c>
      <c r="D61" s="9">
        <f t="shared" ref="D61:I61" si="0">SUM(D11:D60)</f>
        <v>2618</v>
      </c>
      <c r="E61" s="9">
        <f t="shared" si="0"/>
        <v>750</v>
      </c>
      <c r="F61" s="9">
        <f t="shared" si="0"/>
        <v>5124</v>
      </c>
      <c r="G61" s="9">
        <f t="shared" si="0"/>
        <v>65322</v>
      </c>
      <c r="H61" s="9">
        <f t="shared" si="0"/>
        <v>708</v>
      </c>
      <c r="I61" s="9">
        <f t="shared" si="0"/>
        <v>66030</v>
      </c>
    </row>
    <row r="62" spans="2:9" x14ac:dyDescent="0.2">
      <c r="C62" s="49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13"/>
      <c r="C9" s="105" t="s">
        <v>163</v>
      </c>
      <c r="D9" s="106"/>
      <c r="E9" s="106"/>
      <c r="F9" s="106"/>
      <c r="G9" s="106"/>
      <c r="H9" s="107"/>
    </row>
    <row r="10" spans="2:8" ht="41.25" customHeight="1" x14ac:dyDescent="0.2">
      <c r="B10" s="13"/>
      <c r="C10" s="108" t="s">
        <v>164</v>
      </c>
      <c r="D10" s="109"/>
      <c r="E10" s="90" t="s">
        <v>165</v>
      </c>
      <c r="F10" s="90"/>
      <c r="G10" s="90" t="s">
        <v>166</v>
      </c>
      <c r="H10" s="90" t="s">
        <v>58</v>
      </c>
    </row>
    <row r="11" spans="2:8" ht="41.25" customHeight="1" thickBot="1" x14ac:dyDescent="0.25">
      <c r="B11" s="13"/>
      <c r="C11" s="15" t="s">
        <v>167</v>
      </c>
      <c r="D11" s="15" t="s">
        <v>168</v>
      </c>
      <c r="E11" s="15" t="s">
        <v>169</v>
      </c>
      <c r="F11" s="15" t="s">
        <v>170</v>
      </c>
      <c r="G11" s="90"/>
      <c r="H11" s="90"/>
    </row>
    <row r="12" spans="2:8" ht="20.100000000000001" customHeight="1" thickBot="1" x14ac:dyDescent="0.25">
      <c r="B12" s="3" t="s">
        <v>197</v>
      </c>
      <c r="C12" s="62">
        <v>7.4673304293714996E-3</v>
      </c>
      <c r="D12" s="62">
        <v>0.20504044803982577</v>
      </c>
      <c r="E12" s="62">
        <v>8.0896079651524583E-3</v>
      </c>
      <c r="F12" s="62">
        <v>0.37647790914747975</v>
      </c>
      <c r="G12" s="62">
        <v>0.22993154947106409</v>
      </c>
      <c r="H12" s="62">
        <v>0.17299315494710638</v>
      </c>
    </row>
    <row r="13" spans="2:8" ht="20.100000000000001" customHeight="1" thickBot="1" x14ac:dyDescent="0.25">
      <c r="B13" s="4" t="s">
        <v>198</v>
      </c>
      <c r="C13" s="62">
        <v>1.872895622895623E-2</v>
      </c>
      <c r="D13" s="62">
        <v>0.2380050505050505</v>
      </c>
      <c r="E13" s="62">
        <v>1.1994949494949494E-2</v>
      </c>
      <c r="F13" s="62">
        <v>0.33228114478114479</v>
      </c>
      <c r="G13" s="62">
        <v>0.24852693602693604</v>
      </c>
      <c r="H13" s="62">
        <v>0.15046296296296297</v>
      </c>
    </row>
    <row r="14" spans="2:8" ht="20.100000000000001" customHeight="1" thickBot="1" x14ac:dyDescent="0.25">
      <c r="B14" s="4" t="s">
        <v>199</v>
      </c>
      <c r="C14" s="62">
        <v>1.2674271229404309E-2</v>
      </c>
      <c r="D14" s="62">
        <v>0.30291508238276299</v>
      </c>
      <c r="E14" s="62">
        <v>3.3375580904098014E-2</v>
      </c>
      <c r="F14" s="62">
        <v>0.2374313476975074</v>
      </c>
      <c r="G14" s="62">
        <v>0.25644275454161386</v>
      </c>
      <c r="H14" s="62">
        <v>0.15716096324461343</v>
      </c>
    </row>
    <row r="15" spans="2:8" ht="20.100000000000001" customHeight="1" thickBot="1" x14ac:dyDescent="0.25">
      <c r="B15" s="4" t="s">
        <v>200</v>
      </c>
      <c r="C15" s="62">
        <v>7.544458415663733E-3</v>
      </c>
      <c r="D15" s="62">
        <v>0.18555775103287228</v>
      </c>
      <c r="E15" s="62">
        <v>0.27716903179450331</v>
      </c>
      <c r="F15" s="62">
        <v>0.21609484462008263</v>
      </c>
      <c r="G15" s="62">
        <v>8.4785342195078134E-2</v>
      </c>
      <c r="H15" s="62">
        <v>0.22884857194179978</v>
      </c>
    </row>
    <row r="16" spans="2:8" ht="20.100000000000001" customHeight="1" thickBot="1" x14ac:dyDescent="0.25">
      <c r="B16" s="4" t="s">
        <v>201</v>
      </c>
      <c r="C16" s="62">
        <v>1.8889745566692366E-2</v>
      </c>
      <c r="D16" s="62">
        <v>0.18812644564379338</v>
      </c>
      <c r="E16" s="62">
        <v>2.2359290670778721E-2</v>
      </c>
      <c r="F16" s="62">
        <v>0.5219737856592136</v>
      </c>
      <c r="G16" s="62">
        <v>0.18581341557440248</v>
      </c>
      <c r="H16" s="62">
        <v>6.2837316885119482E-2</v>
      </c>
    </row>
    <row r="17" spans="2:8" ht="20.100000000000001" customHeight="1" thickBot="1" x14ac:dyDescent="0.25">
      <c r="B17" s="4" t="s">
        <v>202</v>
      </c>
      <c r="C17" s="62">
        <v>1.4655593551538837E-2</v>
      </c>
      <c r="D17" s="62">
        <v>0.19247679531021006</v>
      </c>
      <c r="E17" s="62">
        <v>3.6638983878847092E-2</v>
      </c>
      <c r="F17" s="62">
        <v>0.41475329750854911</v>
      </c>
      <c r="G17" s="62">
        <v>0.16560820713238886</v>
      </c>
      <c r="H17" s="62">
        <v>0.17586712261846602</v>
      </c>
    </row>
    <row r="18" spans="2:8" ht="20.100000000000001" customHeight="1" thickBot="1" x14ac:dyDescent="0.25">
      <c r="B18" s="4" t="s">
        <v>203</v>
      </c>
      <c r="C18" s="62">
        <v>1.673497267759563E-2</v>
      </c>
      <c r="D18" s="62">
        <v>8.3561020036429873E-2</v>
      </c>
      <c r="E18" s="62">
        <v>1.0701275045537341E-2</v>
      </c>
      <c r="F18" s="62">
        <v>0.33993624772313297</v>
      </c>
      <c r="G18" s="62">
        <v>0.18841074681238615</v>
      </c>
      <c r="H18" s="62">
        <v>0.36065573770491821</v>
      </c>
    </row>
    <row r="19" spans="2:8" ht="20.100000000000001" customHeight="1" thickBot="1" x14ac:dyDescent="0.25">
      <c r="B19" s="4" t="s">
        <v>204</v>
      </c>
      <c r="C19" s="62">
        <v>2.2237288135593222E-2</v>
      </c>
      <c r="D19" s="62">
        <v>9.4644067796610165E-2</v>
      </c>
      <c r="E19" s="62">
        <v>2.4542372881355932E-2</v>
      </c>
      <c r="F19" s="62">
        <v>0.36054237288135593</v>
      </c>
      <c r="G19" s="62">
        <v>0.16447457627118645</v>
      </c>
      <c r="H19" s="62">
        <v>0.33355932203389826</v>
      </c>
    </row>
    <row r="20" spans="2:8" ht="20.100000000000001" customHeight="1" thickBot="1" x14ac:dyDescent="0.25">
      <c r="B20" s="4" t="s">
        <v>205</v>
      </c>
      <c r="C20" s="62">
        <v>5.3667262969588547E-3</v>
      </c>
      <c r="D20" s="62">
        <v>0.3291592128801431</v>
      </c>
      <c r="E20" s="62">
        <v>2.3255813953488372E-2</v>
      </c>
      <c r="F20" s="62">
        <v>0.27191413237924866</v>
      </c>
      <c r="G20" s="62">
        <v>0.24686940966010734</v>
      </c>
      <c r="H20" s="62">
        <v>0.12343470483005353</v>
      </c>
    </row>
    <row r="21" spans="2:8" ht="20.100000000000001" customHeight="1" thickBot="1" x14ac:dyDescent="0.25">
      <c r="B21" s="4" t="s">
        <v>206</v>
      </c>
      <c r="C21" s="62">
        <v>3.9106145251396648E-2</v>
      </c>
      <c r="D21" s="62">
        <v>0.4022346368715084</v>
      </c>
      <c r="E21" s="62">
        <v>3.6312849162011177E-2</v>
      </c>
      <c r="F21" s="62">
        <v>0.22625698324022347</v>
      </c>
      <c r="G21" s="62">
        <v>0.12290502793296089</v>
      </c>
      <c r="H21" s="62">
        <v>0.17318435754189943</v>
      </c>
    </row>
    <row r="22" spans="2:8" ht="20.100000000000001" customHeight="1" thickBot="1" x14ac:dyDescent="0.25">
      <c r="B22" s="4" t="s">
        <v>207</v>
      </c>
      <c r="C22" s="62">
        <v>9.0429540316503392E-3</v>
      </c>
      <c r="D22" s="62">
        <v>0.14745038934940968</v>
      </c>
      <c r="E22" s="62">
        <v>1.5825169555388093E-2</v>
      </c>
      <c r="F22" s="62">
        <v>0.33961316252197943</v>
      </c>
      <c r="G22" s="62">
        <v>0.15197186636523485</v>
      </c>
      <c r="H22" s="62">
        <v>0.33609645817633765</v>
      </c>
    </row>
    <row r="23" spans="2:8" ht="20.100000000000001" customHeight="1" thickBot="1" x14ac:dyDescent="0.25">
      <c r="B23" s="4" t="s">
        <v>208</v>
      </c>
      <c r="C23" s="62">
        <v>1.1285038223516564E-2</v>
      </c>
      <c r="D23" s="62">
        <v>0.24717874044412086</v>
      </c>
      <c r="E23" s="62">
        <v>1.2741172187841281E-2</v>
      </c>
      <c r="F23" s="62">
        <v>0.35566072078631233</v>
      </c>
      <c r="G23" s="62">
        <v>0.23552966872952311</v>
      </c>
      <c r="H23" s="62">
        <v>0.13760465962868587</v>
      </c>
    </row>
    <row r="24" spans="2:8" ht="20.100000000000001" customHeight="1" thickBot="1" x14ac:dyDescent="0.25">
      <c r="B24" s="4" t="s">
        <v>209</v>
      </c>
      <c r="C24" s="62">
        <v>8.2597550555397331E-3</v>
      </c>
      <c r="D24" s="62">
        <v>0.15351751637710054</v>
      </c>
      <c r="E24" s="62">
        <v>1.5949871831387068E-2</v>
      </c>
      <c r="F24" s="62">
        <v>0.43534605525491316</v>
      </c>
      <c r="G24" s="62">
        <v>0.1482483622899459</v>
      </c>
      <c r="H24" s="62">
        <v>0.23867843919111356</v>
      </c>
    </row>
    <row r="25" spans="2:8" ht="20.100000000000001" customHeight="1" thickBot="1" x14ac:dyDescent="0.25">
      <c r="B25" s="4" t="s">
        <v>210</v>
      </c>
      <c r="C25" s="62">
        <v>1.5728328865058087E-2</v>
      </c>
      <c r="D25" s="62">
        <v>0.32689901697944596</v>
      </c>
      <c r="E25" s="62">
        <v>8.5075960679177831E-2</v>
      </c>
      <c r="F25" s="62">
        <v>0.34727435210008939</v>
      </c>
      <c r="G25" s="62">
        <v>5.1653261840929401E-2</v>
      </c>
      <c r="H25" s="62">
        <v>0.17336907953529951</v>
      </c>
    </row>
    <row r="26" spans="2:8" ht="20.100000000000001" customHeight="1" thickBot="1" x14ac:dyDescent="0.25">
      <c r="B26" s="4" t="s">
        <v>211</v>
      </c>
      <c r="C26" s="62">
        <v>1.0006671114076051E-2</v>
      </c>
      <c r="D26" s="62">
        <v>0.30842784078274404</v>
      </c>
      <c r="E26" s="62">
        <v>1.4454080498109851E-2</v>
      </c>
      <c r="F26" s="62">
        <v>0.52812986435401377</v>
      </c>
      <c r="G26" s="62">
        <v>6.8267734044918829E-2</v>
      </c>
      <c r="H26" s="62">
        <v>7.0713809206137443E-2</v>
      </c>
    </row>
    <row r="27" spans="2:8" ht="20.100000000000001" customHeight="1" thickBot="1" x14ac:dyDescent="0.25">
      <c r="B27" s="5" t="s">
        <v>212</v>
      </c>
      <c r="C27" s="62">
        <v>1.912568306010929E-2</v>
      </c>
      <c r="D27" s="62">
        <v>0.19836065573770492</v>
      </c>
      <c r="E27" s="62">
        <v>3.4972677595628415E-2</v>
      </c>
      <c r="F27" s="62">
        <v>0.46120218579234973</v>
      </c>
      <c r="G27" s="62">
        <v>0.17377049180327869</v>
      </c>
      <c r="H27" s="62">
        <v>0.11256830601092899</v>
      </c>
    </row>
    <row r="28" spans="2:8" ht="20.100000000000001" customHeight="1" thickBot="1" x14ac:dyDescent="0.25">
      <c r="B28" s="6" t="s">
        <v>213</v>
      </c>
      <c r="C28" s="62">
        <v>3.2894736842105261E-3</v>
      </c>
      <c r="D28" s="62">
        <v>0.17105263157894737</v>
      </c>
      <c r="E28" s="62">
        <v>1.3157894736842105E-2</v>
      </c>
      <c r="F28" s="62">
        <v>0.5</v>
      </c>
      <c r="G28" s="62">
        <v>0.17434210526315788</v>
      </c>
      <c r="H28" s="62">
        <v>0.13815789473684212</v>
      </c>
    </row>
    <row r="29" spans="2:8" ht="20.100000000000001" customHeight="1" thickBot="1" x14ac:dyDescent="0.25">
      <c r="B29" s="4" t="s">
        <v>214</v>
      </c>
      <c r="C29" s="62">
        <v>2.0366598778004071E-3</v>
      </c>
      <c r="D29" s="62">
        <v>0.19042769857433808</v>
      </c>
      <c r="E29" s="62">
        <v>1.0183299389002037E-2</v>
      </c>
      <c r="F29" s="62">
        <v>0.39918533604887985</v>
      </c>
      <c r="G29" s="62">
        <v>0.25967413441955195</v>
      </c>
      <c r="H29" s="62">
        <v>0.13849287169042762</v>
      </c>
    </row>
    <row r="30" spans="2:8" ht="20.100000000000001" customHeight="1" thickBot="1" x14ac:dyDescent="0.25">
      <c r="B30" s="4" t="s">
        <v>215</v>
      </c>
      <c r="C30" s="62">
        <v>2.0179372197309416E-2</v>
      </c>
      <c r="D30" s="62">
        <v>0.19955156950672645</v>
      </c>
      <c r="E30" s="62">
        <v>1.2331838565022421E-2</v>
      </c>
      <c r="F30" s="62">
        <v>0.3508968609865471</v>
      </c>
      <c r="G30" s="62">
        <v>0.19955156950672645</v>
      </c>
      <c r="H30" s="62">
        <v>0.21748878923766821</v>
      </c>
    </row>
    <row r="31" spans="2:8" ht="20.100000000000001" customHeight="1" thickBot="1" x14ac:dyDescent="0.25">
      <c r="B31" s="4" t="s">
        <v>216</v>
      </c>
      <c r="C31" s="62">
        <v>1.937984496124031E-2</v>
      </c>
      <c r="D31" s="62">
        <v>0.17054263565891473</v>
      </c>
      <c r="E31" s="62">
        <v>2.3255813953488372E-2</v>
      </c>
      <c r="F31" s="62">
        <v>0.4263565891472868</v>
      </c>
      <c r="G31" s="62">
        <v>0.27131782945736432</v>
      </c>
      <c r="H31" s="62">
        <v>8.9147286821705418E-2</v>
      </c>
    </row>
    <row r="32" spans="2:8" ht="20.100000000000001" customHeight="1" thickBot="1" x14ac:dyDescent="0.25">
      <c r="B32" s="4" t="s">
        <v>217</v>
      </c>
      <c r="C32" s="62">
        <v>4.807692307692308E-2</v>
      </c>
      <c r="D32" s="62">
        <v>9.2307692307692313E-2</v>
      </c>
      <c r="E32" s="62">
        <v>1.9230769230769232E-3</v>
      </c>
      <c r="F32" s="62">
        <v>0.28653846153846152</v>
      </c>
      <c r="G32" s="62">
        <v>0.28846153846153844</v>
      </c>
      <c r="H32" s="62">
        <v>0.28269230769230769</v>
      </c>
    </row>
    <row r="33" spans="2:8" ht="20.100000000000001" customHeight="1" thickBot="1" x14ac:dyDescent="0.25">
      <c r="B33" s="4" t="s">
        <v>218</v>
      </c>
      <c r="C33" s="62">
        <v>1.015228426395939E-2</v>
      </c>
      <c r="D33" s="62">
        <v>0.10913705583756345</v>
      </c>
      <c r="E33" s="62">
        <v>2.7918781725888325E-2</v>
      </c>
      <c r="F33" s="62">
        <v>0.51269035532994922</v>
      </c>
      <c r="G33" s="62">
        <v>0.24365482233502539</v>
      </c>
      <c r="H33" s="62">
        <v>9.6446700507614114E-2</v>
      </c>
    </row>
    <row r="34" spans="2:8" ht="20.100000000000001" customHeight="1" thickBot="1" x14ac:dyDescent="0.25">
      <c r="B34" s="4" t="s">
        <v>219</v>
      </c>
      <c r="C34" s="62">
        <v>0</v>
      </c>
      <c r="D34" s="62">
        <v>0.2</v>
      </c>
      <c r="E34" s="62">
        <v>2.0512820512820513E-2</v>
      </c>
      <c r="F34" s="62">
        <v>0.35384615384615387</v>
      </c>
      <c r="G34" s="62">
        <v>0.32307692307692309</v>
      </c>
      <c r="H34" s="62">
        <v>0.10256410256410253</v>
      </c>
    </row>
    <row r="35" spans="2:8" ht="20.100000000000001" customHeight="1" thickBot="1" x14ac:dyDescent="0.25">
      <c r="B35" s="4" t="s">
        <v>220</v>
      </c>
      <c r="C35" s="62">
        <v>1.8363939899833055E-2</v>
      </c>
      <c r="D35" s="62">
        <v>3.8397328881469114E-2</v>
      </c>
      <c r="E35" s="62">
        <v>3.5058430717863104E-2</v>
      </c>
      <c r="F35" s="62">
        <v>0.496661101836394</v>
      </c>
      <c r="G35" s="62">
        <v>0.32637729549248745</v>
      </c>
      <c r="H35" s="62">
        <v>8.5141903171953304E-2</v>
      </c>
    </row>
    <row r="36" spans="2:8" ht="20.100000000000001" customHeight="1" thickBot="1" x14ac:dyDescent="0.25">
      <c r="B36" s="4" t="s">
        <v>221</v>
      </c>
      <c r="C36" s="62">
        <v>2.8268551236749116E-2</v>
      </c>
      <c r="D36" s="62">
        <v>5.6537102473498232E-2</v>
      </c>
      <c r="E36" s="62">
        <v>2.8268551236749116E-2</v>
      </c>
      <c r="F36" s="62">
        <v>0.62897526501766787</v>
      </c>
      <c r="G36" s="62">
        <v>0.10247349823321555</v>
      </c>
      <c r="H36" s="62">
        <v>0.15547703180212019</v>
      </c>
    </row>
    <row r="37" spans="2:8" ht="20.100000000000001" customHeight="1" thickBot="1" x14ac:dyDescent="0.25">
      <c r="B37" s="4" t="s">
        <v>222</v>
      </c>
      <c r="C37" s="62">
        <v>1.5892420537897311E-2</v>
      </c>
      <c r="D37" s="62">
        <v>6.8459657701711488E-2</v>
      </c>
      <c r="E37" s="62">
        <v>8.557457212713936E-3</v>
      </c>
      <c r="F37" s="62">
        <v>0.44987775061124696</v>
      </c>
      <c r="G37" s="62">
        <v>0.3471882640586797</v>
      </c>
      <c r="H37" s="62">
        <v>0.11002444987775062</v>
      </c>
    </row>
    <row r="38" spans="2:8" ht="20.100000000000001" customHeight="1" thickBot="1" x14ac:dyDescent="0.25">
      <c r="B38" s="4" t="s">
        <v>223</v>
      </c>
      <c r="C38" s="62">
        <v>1.5614392396469789E-2</v>
      </c>
      <c r="D38" s="62">
        <v>0.28988458927359129</v>
      </c>
      <c r="E38" s="62">
        <v>2.1045485403937542E-2</v>
      </c>
      <c r="F38" s="62">
        <v>0.38424983027834353</v>
      </c>
      <c r="G38" s="62">
        <v>0.16225390359809913</v>
      </c>
      <c r="H38" s="62">
        <v>0.12695179904955869</v>
      </c>
    </row>
    <row r="39" spans="2:8" ht="20.100000000000001" customHeight="1" thickBot="1" x14ac:dyDescent="0.25">
      <c r="B39" s="4" t="s">
        <v>224</v>
      </c>
      <c r="C39" s="62">
        <v>2.5000000000000001E-2</v>
      </c>
      <c r="D39" s="62">
        <v>0.13125000000000001</v>
      </c>
      <c r="E39" s="62">
        <v>0</v>
      </c>
      <c r="F39" s="62">
        <v>0.41875000000000001</v>
      </c>
      <c r="G39" s="62">
        <v>0.27812500000000001</v>
      </c>
      <c r="H39" s="62">
        <v>0.14687499999999998</v>
      </c>
    </row>
    <row r="40" spans="2:8" ht="20.100000000000001" customHeight="1" thickBot="1" x14ac:dyDescent="0.25">
      <c r="B40" s="4" t="s">
        <v>225</v>
      </c>
      <c r="C40" s="62">
        <v>1.1406844106463879E-2</v>
      </c>
      <c r="D40" s="62">
        <v>0.1634980988593156</v>
      </c>
      <c r="E40" s="62">
        <v>0</v>
      </c>
      <c r="F40" s="62">
        <v>0.50570342205323193</v>
      </c>
      <c r="G40" s="62">
        <v>0.20152091254752852</v>
      </c>
      <c r="H40" s="62">
        <v>0.11787072243346014</v>
      </c>
    </row>
    <row r="41" spans="2:8" ht="20.100000000000001" customHeight="1" thickBot="1" x14ac:dyDescent="0.25">
      <c r="B41" s="4" t="s">
        <v>226</v>
      </c>
      <c r="C41" s="62">
        <v>1.6833245660178853E-2</v>
      </c>
      <c r="D41" s="62">
        <v>0.26933193056286164</v>
      </c>
      <c r="E41" s="62">
        <v>1.3150973172014729E-2</v>
      </c>
      <c r="F41" s="62">
        <v>0.46870068385060493</v>
      </c>
      <c r="G41" s="62">
        <v>0.12835349815886377</v>
      </c>
      <c r="H41" s="62">
        <v>0.10362966859547607</v>
      </c>
    </row>
    <row r="42" spans="2:8" ht="20.100000000000001" customHeight="1" thickBot="1" x14ac:dyDescent="0.25">
      <c r="B42" s="4" t="s">
        <v>227</v>
      </c>
      <c r="C42" s="62">
        <v>1.1372097745887768E-2</v>
      </c>
      <c r="D42" s="62">
        <v>6.9721789751573823E-2</v>
      </c>
      <c r="E42" s="62">
        <v>2.5181073580180059E-2</v>
      </c>
      <c r="F42" s="62">
        <v>0.40140797400663375</v>
      </c>
      <c r="G42" s="62">
        <v>0.31456034657821702</v>
      </c>
      <c r="H42" s="62">
        <v>0.17775671833750756</v>
      </c>
    </row>
    <row r="43" spans="2:8" ht="20.100000000000001" customHeight="1" thickBot="1" x14ac:dyDescent="0.25">
      <c r="B43" s="4" t="s">
        <v>228</v>
      </c>
      <c r="C43" s="62">
        <v>1.378309756982227E-2</v>
      </c>
      <c r="D43" s="62">
        <v>6.2386652158142909E-2</v>
      </c>
      <c r="E43" s="62">
        <v>1.378309756982227E-2</v>
      </c>
      <c r="F43" s="62">
        <v>0.44504896626768226</v>
      </c>
      <c r="G43" s="62">
        <v>0.31918752266956835</v>
      </c>
      <c r="H43" s="62">
        <v>0.14581066376496188</v>
      </c>
    </row>
    <row r="44" spans="2:8" ht="20.100000000000001" customHeight="1" thickBot="1" x14ac:dyDescent="0.25">
      <c r="B44" s="4" t="s">
        <v>229</v>
      </c>
      <c r="C44" s="62">
        <v>9.9140779907468599E-3</v>
      </c>
      <c r="D44" s="62">
        <v>0.28486450760079313</v>
      </c>
      <c r="E44" s="62">
        <v>1.3218770654329148E-2</v>
      </c>
      <c r="F44" s="62">
        <v>0.37937871777924653</v>
      </c>
      <c r="G44" s="62">
        <v>0.15994712491738269</v>
      </c>
      <c r="H44" s="62">
        <v>0.15267680105750167</v>
      </c>
    </row>
    <row r="45" spans="2:8" ht="20.100000000000001" customHeight="1" thickBot="1" x14ac:dyDescent="0.25">
      <c r="B45" s="4" t="s">
        <v>230</v>
      </c>
      <c r="C45" s="62">
        <v>9.4373865698729586E-3</v>
      </c>
      <c r="D45" s="62">
        <v>0.15099818511796734</v>
      </c>
      <c r="E45" s="62">
        <v>2.1415607985480943E-2</v>
      </c>
      <c r="F45" s="62">
        <v>0.32631578947368423</v>
      </c>
      <c r="G45" s="62">
        <v>0.32667876588021777</v>
      </c>
      <c r="H45" s="62">
        <v>0.1651542649727768</v>
      </c>
    </row>
    <row r="46" spans="2:8" ht="20.100000000000001" customHeight="1" thickBot="1" x14ac:dyDescent="0.25">
      <c r="B46" s="4" t="s">
        <v>231</v>
      </c>
      <c r="C46" s="62">
        <v>1.1983565396028304E-2</v>
      </c>
      <c r="D46" s="62">
        <v>0.19698698927185573</v>
      </c>
      <c r="E46" s="62">
        <v>2.876055695046793E-2</v>
      </c>
      <c r="F46" s="62">
        <v>0.29342615841132164</v>
      </c>
      <c r="G46" s="62">
        <v>0.22917142204976032</v>
      </c>
      <c r="H46" s="62">
        <v>0.23967130792056601</v>
      </c>
    </row>
    <row r="47" spans="2:8" ht="20.100000000000001" customHeight="1" thickBot="1" x14ac:dyDescent="0.25">
      <c r="B47" s="4" t="s">
        <v>232</v>
      </c>
      <c r="C47" s="62">
        <v>6.3527653213751867E-3</v>
      </c>
      <c r="D47" s="62">
        <v>0.20964125560538116</v>
      </c>
      <c r="E47" s="62">
        <v>1.4573991031390135E-2</v>
      </c>
      <c r="F47" s="62">
        <v>0.34940209267563527</v>
      </c>
      <c r="G47" s="62">
        <v>0.11883408071748879</v>
      </c>
      <c r="H47" s="62">
        <v>0.30119581464872947</v>
      </c>
    </row>
    <row r="48" spans="2:8" ht="20.100000000000001" customHeight="1" thickBot="1" x14ac:dyDescent="0.25">
      <c r="B48" s="4" t="s">
        <v>233</v>
      </c>
      <c r="C48" s="62">
        <v>2.1152219060072301E-2</v>
      </c>
      <c r="D48" s="62">
        <v>0.16983308976232597</v>
      </c>
      <c r="E48" s="62">
        <v>2.6844088916237213E-2</v>
      </c>
      <c r="F48" s="62">
        <v>0.30120759941542957</v>
      </c>
      <c r="G48" s="62">
        <v>0.15883393585108838</v>
      </c>
      <c r="H48" s="62">
        <v>0.32212906699484656</v>
      </c>
    </row>
    <row r="49" spans="2:8" ht="20.100000000000001" customHeight="1" thickBot="1" x14ac:dyDescent="0.25">
      <c r="B49" s="4" t="s">
        <v>234</v>
      </c>
      <c r="C49" s="62">
        <v>8.2226438962681846E-3</v>
      </c>
      <c r="D49" s="62">
        <v>0.23782416192283365</v>
      </c>
      <c r="E49" s="62">
        <v>3.4155597722960153E-2</v>
      </c>
      <c r="F49" s="62">
        <v>0.40480708412397215</v>
      </c>
      <c r="G49" s="62">
        <v>0.1739405439595193</v>
      </c>
      <c r="H49" s="62">
        <v>0.14104996837444661</v>
      </c>
    </row>
    <row r="50" spans="2:8" ht="20.100000000000001" customHeight="1" thickBot="1" x14ac:dyDescent="0.25">
      <c r="B50" s="4" t="s">
        <v>235</v>
      </c>
      <c r="C50" s="62">
        <v>1.0475423045930701E-2</v>
      </c>
      <c r="D50" s="62">
        <v>0.24899274778404512</v>
      </c>
      <c r="E50" s="62">
        <v>2.4174053182917004E-3</v>
      </c>
      <c r="F50" s="62">
        <v>0.35616438356164382</v>
      </c>
      <c r="G50" s="62">
        <v>0.29170024174053183</v>
      </c>
      <c r="H50" s="62">
        <v>9.0249798549556781E-2</v>
      </c>
    </row>
    <row r="51" spans="2:8" ht="20.100000000000001" customHeight="1" thickBot="1" x14ac:dyDescent="0.25">
      <c r="B51" s="4" t="s">
        <v>236</v>
      </c>
      <c r="C51" s="62">
        <v>1.0261194029850746E-2</v>
      </c>
      <c r="D51" s="62">
        <v>0.20755597014925373</v>
      </c>
      <c r="E51" s="62">
        <v>1.2126865671641791E-2</v>
      </c>
      <c r="F51" s="62">
        <v>0.45522388059701491</v>
      </c>
      <c r="G51" s="62">
        <v>0.23600746268656717</v>
      </c>
      <c r="H51" s="62">
        <v>7.8824626865671682E-2</v>
      </c>
    </row>
    <row r="52" spans="2:8" ht="20.100000000000001" customHeight="1" thickBot="1" x14ac:dyDescent="0.25">
      <c r="B52" s="4" t="s">
        <v>237</v>
      </c>
      <c r="C52" s="62">
        <v>6.0422960725075529E-3</v>
      </c>
      <c r="D52" s="62">
        <v>3.4743202416918431E-2</v>
      </c>
      <c r="E52" s="62">
        <v>4.5317220543806651E-3</v>
      </c>
      <c r="F52" s="62">
        <v>0.48187311178247733</v>
      </c>
      <c r="G52" s="62">
        <v>0.29607250755287007</v>
      </c>
      <c r="H52" s="62">
        <v>0.176737160120846</v>
      </c>
    </row>
    <row r="53" spans="2:8" ht="20.100000000000001" customHeight="1" thickBot="1" x14ac:dyDescent="0.25">
      <c r="B53" s="4" t="s">
        <v>238</v>
      </c>
      <c r="C53" s="62">
        <v>2.4469820554649267E-2</v>
      </c>
      <c r="D53" s="62">
        <v>0.11745513866231648</v>
      </c>
      <c r="E53" s="62">
        <v>1.1419249592169658E-2</v>
      </c>
      <c r="F53" s="62">
        <v>0.40456769983686786</v>
      </c>
      <c r="G53" s="62">
        <v>0.28221859706362151</v>
      </c>
      <c r="H53" s="62">
        <v>0.15986949429037517</v>
      </c>
    </row>
    <row r="54" spans="2:8" ht="20.100000000000001" customHeight="1" thickBot="1" x14ac:dyDescent="0.25">
      <c r="B54" s="4" t="s">
        <v>239</v>
      </c>
      <c r="C54" s="62">
        <v>3.2064985036340317E-2</v>
      </c>
      <c r="D54" s="62">
        <v>0.18212911500641299</v>
      </c>
      <c r="E54" s="62">
        <v>1.5818725951261221E-2</v>
      </c>
      <c r="F54" s="62">
        <v>0.47456177853783671</v>
      </c>
      <c r="G54" s="62">
        <v>0.15391192817443353</v>
      </c>
      <c r="H54" s="62">
        <v>0.14151346729371514</v>
      </c>
    </row>
    <row r="55" spans="2:8" ht="20.100000000000001" customHeight="1" thickBot="1" x14ac:dyDescent="0.25">
      <c r="B55" s="4" t="s">
        <v>240</v>
      </c>
      <c r="C55" s="62">
        <v>9.0947144107462238E-3</v>
      </c>
      <c r="D55" s="62">
        <v>4.3266486548194379E-2</v>
      </c>
      <c r="E55" s="62">
        <v>1.7161992465466722E-2</v>
      </c>
      <c r="F55" s="62">
        <v>0.47726321397313443</v>
      </c>
      <c r="G55" s="62">
        <v>0.20613417557745728</v>
      </c>
      <c r="H55" s="62">
        <v>0.24707941702500091</v>
      </c>
    </row>
    <row r="56" spans="2:8" ht="20.100000000000001" customHeight="1" thickBot="1" x14ac:dyDescent="0.25">
      <c r="B56" s="4" t="s">
        <v>241</v>
      </c>
      <c r="C56" s="62">
        <v>7.6517150395778366E-3</v>
      </c>
      <c r="D56" s="62">
        <v>0.27612137203166226</v>
      </c>
      <c r="E56" s="62">
        <v>2.1240105540897097E-2</v>
      </c>
      <c r="F56" s="62">
        <v>0.41042216358839051</v>
      </c>
      <c r="G56" s="62">
        <v>0.10910290237467019</v>
      </c>
      <c r="H56" s="62">
        <v>0.1754617414248022</v>
      </c>
    </row>
    <row r="57" spans="2:8" ht="20.100000000000001" customHeight="1" thickBot="1" x14ac:dyDescent="0.25">
      <c r="B57" s="4" t="s">
        <v>242</v>
      </c>
      <c r="C57" s="62">
        <v>6.6045066045066049E-3</v>
      </c>
      <c r="D57" s="62">
        <v>0.13636363636363635</v>
      </c>
      <c r="E57" s="62">
        <v>2.1367521367521368E-2</v>
      </c>
      <c r="F57" s="62">
        <v>0.28943278943278944</v>
      </c>
      <c r="G57" s="62">
        <v>9.8290598290598288E-2</v>
      </c>
      <c r="H57" s="62">
        <v>0.44794094794094785</v>
      </c>
    </row>
    <row r="58" spans="2:8" ht="20.100000000000001" customHeight="1" thickBot="1" x14ac:dyDescent="0.25">
      <c r="B58" s="4" t="s">
        <v>243</v>
      </c>
      <c r="C58" s="62">
        <v>3.2573289902280132E-3</v>
      </c>
      <c r="D58" s="62">
        <v>0.31813246471226925</v>
      </c>
      <c r="E58" s="62">
        <v>1.8458197611292075E-2</v>
      </c>
      <c r="F58" s="62">
        <v>0.3528773072747014</v>
      </c>
      <c r="G58" s="62">
        <v>0.23127035830618892</v>
      </c>
      <c r="H58" s="62">
        <v>7.6004343105320393E-2</v>
      </c>
    </row>
    <row r="59" spans="2:8" ht="20.100000000000001" customHeight="1" thickBot="1" x14ac:dyDescent="0.25">
      <c r="B59" s="4" t="s">
        <v>244</v>
      </c>
      <c r="C59" s="62">
        <v>2.6702269692923898E-3</v>
      </c>
      <c r="D59" s="62">
        <v>0.22229639519359146</v>
      </c>
      <c r="E59" s="62">
        <v>1.0680907877169559E-2</v>
      </c>
      <c r="F59" s="62">
        <v>0.32576769025367158</v>
      </c>
      <c r="G59" s="62">
        <v>0.28104138851802402</v>
      </c>
      <c r="H59" s="62">
        <v>0.15754339118825095</v>
      </c>
    </row>
    <row r="60" spans="2:8" ht="20.100000000000001" customHeight="1" thickBot="1" x14ac:dyDescent="0.25">
      <c r="B60" s="4" t="s">
        <v>245</v>
      </c>
      <c r="C60" s="62">
        <v>8.2616179001721163E-3</v>
      </c>
      <c r="D60" s="62">
        <v>0.23993115318416522</v>
      </c>
      <c r="E60" s="62">
        <v>1.6523235800344233E-2</v>
      </c>
      <c r="F60" s="62">
        <v>0.38416523235800343</v>
      </c>
      <c r="G60" s="62">
        <v>0.27607573149741826</v>
      </c>
      <c r="H60" s="62">
        <v>7.5043029259896754E-2</v>
      </c>
    </row>
    <row r="61" spans="2:8" ht="20.100000000000001" customHeight="1" thickBot="1" x14ac:dyDescent="0.25">
      <c r="B61" s="4" t="s">
        <v>246</v>
      </c>
      <c r="C61" s="62">
        <v>2.828854314002829E-3</v>
      </c>
      <c r="D61" s="62">
        <v>0.28854314002828857</v>
      </c>
      <c r="E61" s="62">
        <v>4.2432814710042432E-3</v>
      </c>
      <c r="F61" s="62">
        <v>0.30410183875530411</v>
      </c>
      <c r="G61" s="62">
        <v>0.26591230551626593</v>
      </c>
      <c r="H61" s="62">
        <v>0.13437057991513424</v>
      </c>
    </row>
    <row r="62" spans="2:8" ht="20.100000000000001" customHeight="1" thickBot="1" x14ac:dyDescent="0.25">
      <c r="B62" s="7" t="s">
        <v>22</v>
      </c>
      <c r="C62" s="46">
        <v>1.2803033406086708E-2</v>
      </c>
      <c r="D62" s="46">
        <v>0.15931818580782578</v>
      </c>
      <c r="E62" s="46">
        <v>2.9982972199629015E-2</v>
      </c>
      <c r="F62" s="46">
        <v>0.38637307852098046</v>
      </c>
      <c r="G62" s="46">
        <v>0.19561490254363739</v>
      </c>
      <c r="H62" s="46">
        <v>0.21590782752184073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2019-08-28T08:32:51Z</cp:lastPrinted>
  <dcterms:created xsi:type="dcterms:W3CDTF">2018-11-16T09:47:02Z</dcterms:created>
  <dcterms:modified xsi:type="dcterms:W3CDTF">2024-04-15T11:56:02Z</dcterms:modified>
</cp:coreProperties>
</file>